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mc:AlternateContent xmlns:mc="http://schemas.openxmlformats.org/markup-compatibility/2006">
    <mc:Choice Requires="x15">
      <x15ac:absPath xmlns:x15ac="http://schemas.microsoft.com/office/spreadsheetml/2010/11/ac" url="S:\CFCH\CoC_Planning\CoC_NOFA\FY2024_Submission_to_HUD\RFA\Attachments\"/>
    </mc:Choice>
  </mc:AlternateContent>
  <xr:revisionPtr revIDLastSave="0" documentId="8_{6E756FCF-435E-4F79-B45A-FFFFFE31FF7C}" xr6:coauthVersionLast="47" xr6:coauthVersionMax="47" xr10:uidLastSave="{00000000-0000-0000-0000-000000000000}"/>
  <workbookProtection workbookAlgorithmName="SHA-512" workbookHashValue="Ole/EiYrlradiVDAX4k7ytZGuC5zgOtT6sid8g59T+d+TeJHQo1Sp6yplGoHx1Nowd6VIuqf9c6Bd+1Uo6+ETQ==" workbookSaltValue="obyvu2j9up/H1WPXIWiUUA==" workbookSpinCount="100000" lockStructure="1"/>
  <bookViews>
    <workbookView xWindow="28680" yWindow="-120" windowWidth="29040" windowHeight="15840" firstSheet="1" activeTab="4" xr2:uid="{00000000-000D-0000-FFFF-FFFF00000000}"/>
  </bookViews>
  <sheets>
    <sheet name="Leasing - Other Structures" sheetId="6" r:id="rId1"/>
    <sheet name="Leasing Expense -Hsg Units" sheetId="1" r:id="rId2"/>
    <sheet name="Rental Assistance Category" sheetId="2" r:id="rId3"/>
    <sheet name="Supportive Services CM" sheetId="3" r:id="rId4"/>
    <sheet name="Detail Other Supportive Service" sheetId="4" r:id="rId5"/>
    <sheet name="HMIS Expense" sheetId="8" r:id="rId6"/>
    <sheet name="Housing Operating Category" sheetId="5" r:id="rId7"/>
    <sheet name="Expenses Summary Table" sheetId="9" r:id="rId8"/>
    <sheet name="Income Table" sheetId="10" r:id="rId9"/>
    <sheet name="Commitment of Matching Funds " sheetId="11" r:id="rId10"/>
    <sheet name="VAWA" sheetId="12" state="hidden" r:id="rId1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4" l="1"/>
  <c r="F27" i="4"/>
  <c r="I15" i="5"/>
  <c r="F15" i="5"/>
  <c r="I13" i="8"/>
  <c r="F13" i="8"/>
  <c r="H13" i="3"/>
  <c r="K30" i="2"/>
  <c r="G15" i="2"/>
  <c r="G14" i="2"/>
  <c r="G13" i="2"/>
  <c r="G12" i="2"/>
  <c r="G11" i="2"/>
  <c r="G10" i="2"/>
  <c r="K40" i="1"/>
  <c r="K28" i="1"/>
  <c r="F23" i="6"/>
  <c r="F16" i="9"/>
  <c r="E16" i="9"/>
  <c r="D16" i="9"/>
  <c r="F12" i="9"/>
  <c r="D12" i="9"/>
  <c r="F15" i="9"/>
  <c r="E15" i="9"/>
  <c r="D15" i="9"/>
  <c r="F14" i="9"/>
  <c r="D14" i="9"/>
  <c r="E14" i="9"/>
  <c r="F14" i="5"/>
  <c r="F13" i="5"/>
  <c r="F12" i="5"/>
  <c r="F11" i="5"/>
  <c r="F10" i="5"/>
  <c r="F9" i="5"/>
  <c r="F8" i="5"/>
  <c r="E12" i="9"/>
  <c r="F11" i="9"/>
  <c r="E11" i="9"/>
  <c r="D11" i="9"/>
  <c r="F10" i="9"/>
  <c r="F9" i="9"/>
  <c r="E9" i="9"/>
  <c r="D9" i="9"/>
  <c r="F8" i="9"/>
  <c r="E8" i="9"/>
  <c r="D8" i="9"/>
  <c r="F12" i="8"/>
  <c r="F11" i="8"/>
  <c r="F10" i="8"/>
  <c r="F9" i="8"/>
  <c r="F8" i="8"/>
  <c r="I27" i="2"/>
  <c r="I26" i="2"/>
  <c r="I25" i="2"/>
  <c r="I24" i="2"/>
  <c r="I23" i="2"/>
  <c r="I22" i="2"/>
  <c r="I28" i="2" s="1"/>
  <c r="I15" i="2"/>
  <c r="I14" i="2"/>
  <c r="I13" i="2"/>
  <c r="I12" i="2"/>
  <c r="I11" i="2"/>
  <c r="I10" i="2"/>
  <c r="I16" i="2" s="1"/>
  <c r="E27" i="1"/>
  <c r="E26" i="1"/>
  <c r="E25" i="1"/>
  <c r="E24" i="1"/>
  <c r="E23" i="1"/>
  <c r="E22" i="1"/>
  <c r="G27" i="4"/>
  <c r="E26" i="4"/>
  <c r="D13" i="9" s="1"/>
  <c r="F26" i="4"/>
  <c r="G26" i="4"/>
  <c r="H25" i="4"/>
  <c r="H23" i="4"/>
  <c r="H22" i="4"/>
  <c r="H21" i="4"/>
  <c r="H20" i="4"/>
  <c r="H19" i="4"/>
  <c r="H18" i="4"/>
  <c r="H17" i="4"/>
  <c r="H16" i="4"/>
  <c r="H15" i="4"/>
  <c r="H14" i="4"/>
  <c r="H13" i="4"/>
  <c r="H12" i="4"/>
  <c r="H11" i="4"/>
  <c r="H10" i="4"/>
  <c r="H9" i="4"/>
  <c r="H8" i="4"/>
  <c r="E26" i="12"/>
  <c r="D26" i="12"/>
  <c r="F25" i="12"/>
  <c r="F24" i="12"/>
  <c r="F23" i="12"/>
  <c r="F22" i="12"/>
  <c r="F21" i="12"/>
  <c r="F20" i="12"/>
  <c r="F19" i="12"/>
  <c r="F18" i="12"/>
  <c r="F17" i="12"/>
  <c r="F16" i="12"/>
  <c r="F15" i="12"/>
  <c r="F14" i="12"/>
  <c r="F13" i="12"/>
  <c r="F12" i="12"/>
  <c r="F11" i="12"/>
  <c r="F10" i="12"/>
  <c r="F9" i="12"/>
  <c r="E13" i="9" l="1"/>
  <c r="H26" i="4"/>
  <c r="K28" i="4" s="1"/>
  <c r="G16" i="2"/>
  <c r="D10" i="9" s="1"/>
  <c r="D17" i="9" s="1"/>
  <c r="D18" i="9" s="1"/>
  <c r="F18" i="9" s="1"/>
  <c r="H27" i="4"/>
  <c r="F26" i="12"/>
  <c r="E14" i="11"/>
  <c r="E15" i="5"/>
  <c r="D15" i="5"/>
  <c r="E13" i="8"/>
  <c r="D13" i="8"/>
  <c r="C11" i="3"/>
  <c r="F10" i="3"/>
  <c r="F9" i="3"/>
  <c r="F8" i="3"/>
  <c r="E11" i="3"/>
  <c r="D11" i="3"/>
  <c r="D28" i="2"/>
  <c r="F28" i="2"/>
  <c r="E27" i="2"/>
  <c r="G27" i="2" s="1"/>
  <c r="E26" i="2"/>
  <c r="G26" i="2" s="1"/>
  <c r="E25" i="2"/>
  <c r="G25" i="2" s="1"/>
  <c r="E24" i="2"/>
  <c r="G24" i="2" s="1"/>
  <c r="E23" i="2"/>
  <c r="G23" i="2" s="1"/>
  <c r="E22" i="2"/>
  <c r="F16" i="2"/>
  <c r="E15" i="2"/>
  <c r="E14" i="2"/>
  <c r="E13" i="2"/>
  <c r="E12" i="2"/>
  <c r="E11" i="2"/>
  <c r="E10" i="2"/>
  <c r="D16" i="2"/>
  <c r="E40" i="1"/>
  <c r="E28" i="1"/>
  <c r="F39" i="1"/>
  <c r="F38" i="1"/>
  <c r="F37" i="1"/>
  <c r="F36" i="1"/>
  <c r="F35" i="1"/>
  <c r="H35" i="1" s="1"/>
  <c r="F34" i="1"/>
  <c r="F27" i="1"/>
  <c r="H27" i="1" s="1"/>
  <c r="F26" i="1"/>
  <c r="H26" i="1" s="1"/>
  <c r="F25" i="1"/>
  <c r="H25" i="1" s="1"/>
  <c r="F24" i="1"/>
  <c r="H24" i="1" s="1"/>
  <c r="F23" i="1"/>
  <c r="H23" i="1" s="1"/>
  <c r="F22" i="1"/>
  <c r="H22" i="1" s="1"/>
  <c r="F17" i="6"/>
  <c r="F14" i="6"/>
  <c r="D19" i="6"/>
  <c r="F19" i="6" s="1"/>
  <c r="D18" i="6"/>
  <c r="F18" i="6" s="1"/>
  <c r="D17" i="6"/>
  <c r="D16" i="6"/>
  <c r="F16" i="6" s="1"/>
  <c r="D15" i="6"/>
  <c r="F15" i="6" s="1"/>
  <c r="D14" i="6"/>
  <c r="H39" i="1"/>
  <c r="H38" i="1"/>
  <c r="H37" i="1"/>
  <c r="H36" i="1"/>
  <c r="G40" i="1"/>
  <c r="D40" i="1"/>
  <c r="G28" i="1"/>
  <c r="D28" i="1"/>
  <c r="E20" i="6"/>
  <c r="C20" i="6"/>
  <c r="F13" i="9" l="1"/>
  <c r="F17" i="9" s="1"/>
  <c r="F19" i="9" s="1"/>
  <c r="K18" i="2"/>
  <c r="E10" i="9"/>
  <c r="E17" i="9" s="1"/>
  <c r="I17" i="9" s="1"/>
  <c r="E16" i="2"/>
  <c r="E28" i="2"/>
  <c r="G22" i="2"/>
  <c r="G28" i="2" s="1"/>
  <c r="F40" i="1"/>
  <c r="D20" i="6"/>
  <c r="H34" i="1"/>
  <c r="H40" i="1" s="1"/>
  <c r="F20" i="6"/>
  <c r="H28" i="1"/>
  <c r="F28" i="1"/>
  <c r="D19" i="9"/>
  <c r="D8" i="10" s="1"/>
  <c r="E19" i="9" l="1"/>
  <c r="D12" i="10" s="1"/>
  <c r="F11" i="3"/>
  <c r="I19" i="9" l="1"/>
</calcChain>
</file>

<file path=xl/sharedStrings.xml><?xml version="1.0" encoding="utf-8"?>
<sst xmlns="http://schemas.openxmlformats.org/spreadsheetml/2006/main" count="277" uniqueCount="184">
  <si>
    <t>APPLICANT NAME:</t>
  </si>
  <si>
    <t>Unit Size</t>
  </si>
  <si>
    <t>Fair Market Rent (FMR) Amount</t>
  </si>
  <si>
    <t xml:space="preserve"> # of Units (A) </t>
  </si>
  <si>
    <t>Total Project budget Amount (C) = (A) x (B) x 12</t>
  </si>
  <si>
    <t>0 Bedroom</t>
  </si>
  <si>
    <t>1 Bedroom</t>
  </si>
  <si>
    <t>2 Bedroom</t>
  </si>
  <si>
    <t>3 Bedroom</t>
  </si>
  <si>
    <t>4  Bedroom</t>
  </si>
  <si>
    <t>5 Bedroom</t>
  </si>
  <si>
    <t xml:space="preserve">12.2 Leasing Expense Category - Housing Units Detail Costs Table  </t>
  </si>
  <si>
    <t xml:space="preserve">12.3 Rental Assistance Category - Housing Units Detail Costs Table  </t>
  </si>
  <si>
    <t>Total</t>
  </si>
  <si>
    <t xml:space="preserve">12.4 Supportive Services Detail Costs Table  </t>
  </si>
  <si>
    <t>Type of Expense (A)</t>
  </si>
  <si>
    <t>Total FTE</t>
  </si>
  <si>
    <t>Total HUD CoC Program
 Funding Requested (B)</t>
  </si>
  <si>
    <t xml:space="preserve">Other Funding 
Committed to Project              (Including matching funds)    (C) </t>
  </si>
  <si>
    <t>Total Project Budget                  (D) = (B) + (C)</t>
  </si>
  <si>
    <t>Housing Stability 
Case Management</t>
  </si>
  <si>
    <t>Employment Services</t>
  </si>
  <si>
    <t>Other – staff and staff supports (list):             ____________________________________________________________________________________________</t>
  </si>
  <si>
    <t>PROJECT TYPE (FROM SECTION 2.1):</t>
  </si>
  <si>
    <t xml:space="preserve">12.5 Detail Other Supportive Services Table  </t>
  </si>
  <si>
    <t xml:space="preserve">12.6 Housing Operating Costs Table  </t>
  </si>
  <si>
    <t>Type of Expense 
(A)</t>
  </si>
  <si>
    <t>Description            (B)</t>
  </si>
  <si>
    <t>Maintenance and Repair</t>
  </si>
  <si>
    <t>Property 
Taxes and Insurance</t>
  </si>
  <si>
    <t>Replacement Reserves</t>
  </si>
  <si>
    <t>Building Security</t>
  </si>
  <si>
    <t>Electricity,
 Gas and Water</t>
  </si>
  <si>
    <t>Furniture</t>
  </si>
  <si>
    <t>Equipment</t>
  </si>
  <si>
    <t xml:space="preserve">12.1 Leasing Expense  Category - Other Structures Detail Costs Table  </t>
  </si>
  <si>
    <t>Monthly Leasing Cost</t>
  </si>
  <si>
    <t>Total HUD Budget Amount</t>
  </si>
  <si>
    <t xml:space="preserve">12.7 HMIS Costs Table  </t>
  </si>
  <si>
    <t>Description of Costs Including Quantities and Details (e.g., .75 FTE hours and benefits for staff to perform specific duties X and Y)
(B)</t>
  </si>
  <si>
    <t xml:space="preserve">Software </t>
  </si>
  <si>
    <t xml:space="preserve">Allotment of HMIS costs provided through HMIS Lead
</t>
  </si>
  <si>
    <t>Service 
(e.g., Internet access)</t>
  </si>
  <si>
    <t>Personnel</t>
  </si>
  <si>
    <t>Space and Operations</t>
  </si>
  <si>
    <t xml:space="preserve">12.8 Expense Summary Table  </t>
  </si>
  <si>
    <t>Line
#</t>
  </si>
  <si>
    <t>All Other Funds
(cash sources only)
( C)</t>
  </si>
  <si>
    <t>HUD CoC Funds
(B)</t>
  </si>
  <si>
    <t>Expense 
Category
(A)</t>
  </si>
  <si>
    <t>Total
Funding for Your Portion of the Project
(D)</t>
  </si>
  <si>
    <t xml:space="preserve">Leasing: Other Structures </t>
  </si>
  <si>
    <t>Leasing: Housing Units</t>
  </si>
  <si>
    <t>Rental Assistance</t>
  </si>
  <si>
    <t>Operating Costs</t>
  </si>
  <si>
    <t xml:space="preserve">HMIS  </t>
  </si>
  <si>
    <t>Subtotal</t>
  </si>
  <si>
    <t>Administration</t>
  </si>
  <si>
    <t xml:space="preserve">12.9 Income Table  </t>
  </si>
  <si>
    <t>12.9a</t>
  </si>
  <si>
    <t>12.9b</t>
  </si>
  <si>
    <t>12.9c</t>
  </si>
  <si>
    <t>12.9d</t>
  </si>
  <si>
    <t>Applicant Total
(A)</t>
  </si>
  <si>
    <t>Income Category</t>
  </si>
  <si>
    <t>Your HUD CoC Program Funding Request</t>
  </si>
  <si>
    <t>Any Other Funds You Commit to Bringing to the    Project List the sources and amounts:                                     ________________________________________________________________________________________________________________________________________________</t>
  </si>
  <si>
    <t>Program Income (if any)</t>
  </si>
  <si>
    <t xml:space="preserve">12.11 Commitment of Matching Funds to the Project  </t>
  </si>
  <si>
    <t>Date 
( C)</t>
  </si>
  <si>
    <t>Value 
(D)</t>
  </si>
  <si>
    <t>Detailed Description 
(B)</t>
  </si>
  <si>
    <t>Nature of 
Matching Source
(A)</t>
  </si>
  <si>
    <t>Private cash source #1</t>
  </si>
  <si>
    <t>Private cash source #2</t>
  </si>
  <si>
    <t>Government cash #1</t>
  </si>
  <si>
    <t>Government cash #2</t>
  </si>
  <si>
    <t>In-Kind source #1</t>
  </si>
  <si>
    <t>In-Kind source #2</t>
  </si>
  <si>
    <t>(A)</t>
  </si>
  <si>
    <t>(B)</t>
  </si>
  <si>
    <t xml:space="preserve">(C) </t>
  </si>
  <si>
    <t>(D)</t>
  </si>
  <si>
    <t>Actual Leasing Amount if different from FMR</t>
  </si>
  <si>
    <t xml:space="preserve">(D) </t>
  </si>
  <si>
    <t xml:space="preserve">(E) </t>
  </si>
  <si>
    <t>Amount from Other Sources</t>
  </si>
  <si>
    <t>Projects using FMR</t>
  </si>
  <si>
    <t>Projects using value other than FMR</t>
  </si>
  <si>
    <t>Instructions for both tables -</t>
  </si>
  <si>
    <t>Detailed Unit Description</t>
  </si>
  <si>
    <t>Amount from other Sources</t>
  </si>
  <si>
    <t>Instructions</t>
  </si>
  <si>
    <t>Enter monthly leasing cost in column (A) and column (B) will auto-popuate</t>
  </si>
  <si>
    <t>Enter amount of funding from other sources in Column C and Column D will autopopulate</t>
  </si>
  <si>
    <t xml:space="preserve">(F) </t>
  </si>
  <si>
    <t>Number of Beds</t>
  </si>
  <si>
    <t>Enter # of Units in Column B and Column D will auto-populate</t>
  </si>
  <si>
    <t>Enter amount of funding from other sources in Column E and Column F will autopopulate</t>
  </si>
  <si>
    <t>Enter # of beds in Column C</t>
  </si>
  <si>
    <t xml:space="preserve"> # of Units  </t>
  </si>
  <si>
    <t>Total Project budget Amount = (A) x (B) x 12</t>
  </si>
  <si>
    <t xml:space="preserve">Total HUD Budget Amount = Total budget less  $ from other sources  </t>
  </si>
  <si>
    <t xml:space="preserve"> Only complete "Using FMR" or "Using Value Other than FMR," not both:</t>
  </si>
  <si>
    <t>(E)</t>
  </si>
  <si>
    <t>Actual Rental Amount if different from FMR</t>
  </si>
  <si>
    <t>APPLICANT NAME</t>
  </si>
  <si>
    <t>Project Type</t>
  </si>
  <si>
    <t>__________________________________</t>
  </si>
  <si>
    <t>Moving Costs</t>
  </si>
  <si>
    <t>Assistance with reasonable moving costs to move survivors for an emergency transfer</t>
  </si>
  <si>
    <t>Travel Costs</t>
  </si>
  <si>
    <t>Security Deposits</t>
  </si>
  <si>
    <t>Utilities</t>
  </si>
  <si>
    <t>Cost of establishing utility assistance in the safe unit the survivor is transferring to</t>
  </si>
  <si>
    <t>Housing Fees</t>
  </si>
  <si>
    <t>Including but not limited to application fees, broker fees, holding fees, trash fees, pet fees where the person believes they need their pet to be safe, etc.</t>
  </si>
  <si>
    <t>Case Management</t>
  </si>
  <si>
    <t>Housing Navigation</t>
  </si>
  <si>
    <t>staff time to identify safe units and facilitate moves into housing</t>
  </si>
  <si>
    <t>Technology</t>
  </si>
  <si>
    <t>Assistance with reasonable travel costs for survivors and their families to travel for an emergency transfer. This may include travel costs to locations outside of your CoC's geography</t>
  </si>
  <si>
    <t>Security deposits of the safe unit the survivor is transferring to via an emergency transfer</t>
  </si>
  <si>
    <t>staff time necessary to assess, coordinate and implement emergency transfers</t>
  </si>
  <si>
    <t>For technology the individual believes is needed to make the unit safe, including but not limited to doorbell cameras, security systems, phone, and internet services when necessary to support security systems for the unit</t>
  </si>
  <si>
    <t>Emergency Transfer Facilitation</t>
  </si>
  <si>
    <t>VAWA Confidentiality Requirements</t>
  </si>
  <si>
    <t>Monitoring and Evaluating Compliance</t>
  </si>
  <si>
    <t>Developing and implementing strategies for corrective actions and remedies to ensure compliance</t>
  </si>
  <si>
    <t>Program evaluation of confidentiality policies practices and procedures</t>
  </si>
  <si>
    <t>Training on comliance with VAWA confidentiality requirements</t>
  </si>
  <si>
    <t>Reporting to Collaborative Applicants, HUD and other interested parties on comliance with VAWA confidentiality requirements</t>
  </si>
  <si>
    <t>Establishing methodology to protect survivor information</t>
  </si>
  <si>
    <t>Maintaining adherence to VAWA confidentiality requirements</t>
  </si>
  <si>
    <t>TOTAL</t>
  </si>
  <si>
    <t xml:space="preserve">Other Funding 
Committed to Project              (Including matching funds)    (D) </t>
  </si>
  <si>
    <t>Total Project Budget                           (E) = (C) + (D)</t>
  </si>
  <si>
    <t>HUD Funding requested for the project C</t>
  </si>
  <si>
    <t>VAWA Budget</t>
  </si>
  <si>
    <t>VAWA</t>
  </si>
  <si>
    <t>Assessment of Service Needs</t>
  </si>
  <si>
    <t>Assistance with Moving Costs</t>
  </si>
  <si>
    <t>Child Care</t>
  </si>
  <si>
    <t>Education Services</t>
  </si>
  <si>
    <t>Food</t>
  </si>
  <si>
    <t>Housing Counseling Services</t>
  </si>
  <si>
    <t>Legal Services</t>
  </si>
  <si>
    <t>Life Skills</t>
  </si>
  <si>
    <t>Mental Health Services</t>
  </si>
  <si>
    <t>Outpatient Health Services</t>
  </si>
  <si>
    <t>Outreach Services</t>
  </si>
  <si>
    <t>Substance Abuse Treatment Services</t>
  </si>
  <si>
    <t>Utility Deposits</t>
  </si>
  <si>
    <t>Other</t>
  </si>
  <si>
    <t>High Need Match/Leverage</t>
  </si>
  <si>
    <t># of Beds</t>
  </si>
  <si>
    <t xml:space="preserve">Total HUD Budget Amount
(C) </t>
  </si>
  <si>
    <t>Total from Other Sources                                                                                                                                                                           (D)</t>
  </si>
  <si>
    <t xml:space="preserve">Total Project                Budget Amount
(E)                                      (E) = (C)-(D)             </t>
  </si>
  <si>
    <t>Cost of computers used for HMIS (% of time spent with HMIS data entry)</t>
  </si>
  <si>
    <t>Staff time spent entering HMIS</t>
  </si>
  <si>
    <t>12.3a</t>
  </si>
  <si>
    <t>Rental Assistance - Not Using FMR</t>
  </si>
  <si>
    <t>Supportive Services - CM</t>
  </si>
  <si>
    <t>Other Supportive Services</t>
  </si>
  <si>
    <t xml:space="preserve">Type of Expense 
</t>
  </si>
  <si>
    <t>Detailed Description            (A)</t>
  </si>
  <si>
    <t xml:space="preserve">Your Committed Budget Match </t>
  </si>
  <si>
    <t>Total Annual Project Budget Amount</t>
  </si>
  <si>
    <t>Proof</t>
  </si>
  <si>
    <t>Do not fill in any cells colored in grey</t>
  </si>
  <si>
    <t>proof</t>
  </si>
  <si>
    <t>Supportive Service
Type + 
Activity or Item (A)</t>
  </si>
  <si>
    <t>Description (B)</t>
  </si>
  <si>
    <t xml:space="preserve">     # Assisted (C)</t>
  </si>
  <si>
    <t>HUD Request (D)</t>
  </si>
  <si>
    <t xml:space="preserve">Match (E) </t>
  </si>
  <si>
    <t>Leverage (F)</t>
  </si>
  <si>
    <t>Storage for participant belonging</t>
  </si>
  <si>
    <t>Bus Passes for participants</t>
  </si>
  <si>
    <t>Clothing/Uniforms for participants</t>
  </si>
  <si>
    <t>Utility Payments, including arrears</t>
  </si>
  <si>
    <t>Total (G)</t>
  </si>
  <si>
    <t>Max 5% of HUD request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</si>
</sst>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7" formatCode="&quot;$&quot;#,##0.00_);\(&quot;$&quot;#,##0.00\)"/>
    <numFmt numFmtId="44" formatCode="_(&quot;$&quot;* #,##0.00_);_(&quot;$&quot;* \(#,##0.00\);_(&quot;$&quot;* &quot;-&quot;??_);_(@_)"/>
    <numFmt numFmtId="164" formatCode="mm/dd/yy;@"/>
    <numFmt numFmtId="165" formatCode="_(&quot;$&quot;* #,##0_);_(&quot;$&quot;* \(#,##0\);_(&quot;$&quot;* &quot;-&quot;??_);_(@_)"/>
  </numFmts>
  <fonts count="10" x14ac:knownFonts="1">
    <font>
      <sz val="11"/>
      <color theme="1"/>
      <name val="Calibri"/>
      <family val="2"/>
      <scheme val="minor"/>
    </font>
    <font>
      <b/>
      <sz val="11"/>
      <color theme="1"/>
      <name val="Calibri"/>
      <family val="2"/>
      <scheme val="minor"/>
    </font>
    <font>
      <b/>
      <sz val="11"/>
      <color rgb="FF000000"/>
      <name val="Calibri"/>
      <family val="2"/>
      <scheme val="minor"/>
    </font>
    <font>
      <sz val="11"/>
      <color theme="1"/>
      <name val="Calibri"/>
      <family val="2"/>
      <scheme val="minor"/>
    </font>
    <font>
      <b/>
      <i/>
      <sz val="11"/>
      <color theme="1"/>
      <name val="Calibri"/>
      <family val="2"/>
      <scheme val="minor"/>
    </font>
    <font>
      <sz val="16"/>
      <color theme="1"/>
      <name val="Calibri"/>
      <family val="2"/>
      <scheme val="minor"/>
    </font>
    <font>
      <sz val="18"/>
      <color theme="1"/>
      <name val="Calibri"/>
      <family val="2"/>
      <scheme val="minor"/>
    </font>
    <font>
      <sz val="22"/>
      <color theme="1"/>
      <name val="Calibri"/>
      <family val="2"/>
      <scheme val="minor"/>
    </font>
    <font>
      <sz val="9"/>
      <color theme="1"/>
      <name val="Calibri"/>
      <family val="2"/>
      <scheme val="minor"/>
    </font>
    <font>
      <sz val="10"/>
      <color theme="1"/>
      <name val="Calibri"/>
      <family val="2"/>
      <scheme val="minor"/>
    </font>
  </fonts>
  <fills count="8">
    <fill>
      <patternFill patternType="none"/>
    </fill>
    <fill>
      <patternFill patternType="gray125"/>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FF00"/>
        <bgColor indexed="64"/>
      </patternFill>
    </fill>
    <fill>
      <patternFill patternType="solid">
        <fgColor theme="1" tint="0.499984740745262"/>
        <bgColor indexed="64"/>
      </patternFill>
    </fill>
  </fills>
  <borders count="23">
    <border>
      <left/>
      <right/>
      <top/>
      <bottom/>
      <diagonal/>
    </border>
    <border>
      <left style="medium">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rgb="FF000000"/>
      </left>
      <right style="medium">
        <color indexed="64"/>
      </right>
      <top style="medium">
        <color rgb="FF000000"/>
      </top>
      <bottom style="medium">
        <color rgb="FF000000"/>
      </bottom>
      <diagonal/>
    </border>
    <border>
      <left style="medium">
        <color indexed="64"/>
      </left>
      <right style="medium">
        <color rgb="FF000000"/>
      </right>
      <top/>
      <bottom style="medium">
        <color rgb="FF000000"/>
      </bottom>
      <diagonal/>
    </border>
    <border>
      <left/>
      <right/>
      <top/>
      <bottom style="medium">
        <color indexed="64"/>
      </bottom>
      <diagonal/>
    </border>
    <border>
      <left/>
      <right/>
      <top style="medium">
        <color indexed="64"/>
      </top>
      <bottom/>
      <diagonal/>
    </border>
    <border>
      <left style="medium">
        <color rgb="FF000000"/>
      </left>
      <right/>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rgb="FF000000"/>
      </left>
      <right style="medium">
        <color rgb="FF000000"/>
      </right>
      <top style="medium">
        <color indexed="64"/>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indexed="64"/>
      </left>
      <right style="medium">
        <color indexed="64"/>
      </right>
      <top style="medium">
        <color indexed="64"/>
      </top>
      <bottom/>
      <diagonal/>
    </border>
  </borders>
  <cellStyleXfs count="2">
    <xf numFmtId="0" fontId="0" fillId="0" borderId="0"/>
    <xf numFmtId="44" fontId="3" fillId="0" borderId="0" applyFont="0" applyFill="0" applyBorder="0" applyAlignment="0" applyProtection="0"/>
  </cellStyleXfs>
  <cellXfs count="90">
    <xf numFmtId="0" fontId="0" fillId="0" borderId="0" xfId="0"/>
    <xf numFmtId="6" fontId="0" fillId="0" borderId="1" xfId="0" applyNumberFormat="1" applyBorder="1" applyAlignment="1">
      <alignment horizontal="center" vertical="center" wrapText="1"/>
    </xf>
    <xf numFmtId="6" fontId="0" fillId="0" borderId="5" xfId="0" applyNumberFormat="1" applyBorder="1" applyAlignment="1">
      <alignment horizontal="center" vertical="center" wrapText="1"/>
    </xf>
    <xf numFmtId="0" fontId="1" fillId="0" borderId="2" xfId="0" applyFont="1" applyBorder="1"/>
    <xf numFmtId="0" fontId="2" fillId="0" borderId="2" xfId="0" applyFont="1" applyBorder="1" applyAlignment="1">
      <alignment wrapText="1"/>
    </xf>
    <xf numFmtId="0" fontId="2" fillId="0" borderId="2" xfId="0" applyFont="1" applyBorder="1" applyAlignment="1">
      <alignment horizontal="left" wrapText="1"/>
    </xf>
    <xf numFmtId="0" fontId="0" fillId="0" borderId="6" xfId="0" applyBorder="1"/>
    <xf numFmtId="6" fontId="0" fillId="0" borderId="5" xfId="0" applyNumberFormat="1" applyBorder="1" applyAlignment="1">
      <alignment horizontal="left" vertical="center" wrapText="1"/>
    </xf>
    <xf numFmtId="0" fontId="1" fillId="0" borderId="2" xfId="0" applyFont="1" applyBorder="1" applyAlignment="1">
      <alignment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44" fontId="0" fillId="0" borderId="1" xfId="1" applyFont="1" applyBorder="1" applyAlignment="1">
      <alignment horizontal="center" vertical="center" wrapText="1"/>
    </xf>
    <xf numFmtId="49" fontId="0" fillId="0" borderId="5"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horizontal="left" vertical="center" wrapText="1"/>
    </xf>
    <xf numFmtId="164" fontId="0" fillId="0" borderId="1" xfId="0" applyNumberFormat="1" applyBorder="1" applyAlignment="1">
      <alignment horizontal="center" vertical="center" wrapText="1"/>
    </xf>
    <xf numFmtId="0" fontId="0" fillId="0" borderId="7" xfId="0" applyBorder="1"/>
    <xf numFmtId="0" fontId="1" fillId="0" borderId="6" xfId="0" applyFont="1" applyBorder="1" applyAlignment="1">
      <alignment horizontal="center"/>
    </xf>
    <xf numFmtId="0" fontId="1" fillId="0" borderId="0" xfId="0" applyFont="1" applyAlignment="1">
      <alignment horizontal="center"/>
    </xf>
    <xf numFmtId="0" fontId="2" fillId="0" borderId="2" xfId="0" applyFont="1" applyBorder="1" applyAlignment="1">
      <alignment horizontal="center" wrapText="1"/>
    </xf>
    <xf numFmtId="0" fontId="2" fillId="0" borderId="3" xfId="0" applyFont="1" applyBorder="1" applyAlignment="1">
      <alignment horizontal="center" vertical="center" wrapText="1"/>
    </xf>
    <xf numFmtId="0" fontId="1" fillId="0" borderId="0" xfId="0" applyFont="1"/>
    <xf numFmtId="44" fontId="0" fillId="2" borderId="1" xfId="1" applyFont="1" applyFill="1" applyBorder="1" applyAlignment="1">
      <alignment horizontal="center" vertical="center" wrapText="1"/>
    </xf>
    <xf numFmtId="0" fontId="1" fillId="0" borderId="2" xfId="0" applyFont="1" applyBorder="1" applyAlignment="1">
      <alignment horizontal="center"/>
    </xf>
    <xf numFmtId="44" fontId="0" fillId="2" borderId="4" xfId="1" applyFont="1" applyFill="1" applyBorder="1" applyAlignment="1">
      <alignment horizontal="center" vertical="center" wrapText="1"/>
    </xf>
    <xf numFmtId="0" fontId="0" fillId="2" borderId="1" xfId="0" applyFill="1" applyBorder="1" applyAlignment="1">
      <alignment horizontal="center" vertical="center" wrapText="1"/>
    </xf>
    <xf numFmtId="0" fontId="4" fillId="0" borderId="0" xfId="0" applyFont="1"/>
    <xf numFmtId="0" fontId="5" fillId="0" borderId="0" xfId="0" applyFont="1"/>
    <xf numFmtId="0" fontId="6" fillId="0" borderId="0" xfId="0" applyFont="1"/>
    <xf numFmtId="0" fontId="7" fillId="0" borderId="0" xfId="0" applyFont="1"/>
    <xf numFmtId="44" fontId="0" fillId="2" borderId="8" xfId="1" applyFont="1" applyFill="1" applyBorder="1" applyAlignment="1">
      <alignment horizontal="center" vertical="center" wrapText="1"/>
    </xf>
    <xf numFmtId="44" fontId="0" fillId="3" borderId="1" xfId="1" applyFont="1" applyFill="1" applyBorder="1" applyAlignment="1">
      <alignment horizontal="center" vertical="center" wrapText="1"/>
    </xf>
    <xf numFmtId="4" fontId="0" fillId="4" borderId="1" xfId="0" applyNumberFormat="1" applyFill="1" applyBorder="1" applyAlignment="1">
      <alignment horizontal="center" vertical="center" wrapText="1"/>
    </xf>
    <xf numFmtId="0" fontId="0" fillId="0" borderId="0" xfId="0" applyAlignment="1">
      <alignment wrapText="1"/>
    </xf>
    <xf numFmtId="165" fontId="0" fillId="0" borderId="0" xfId="1" applyNumberFormat="1" applyFont="1"/>
    <xf numFmtId="165" fontId="0" fillId="0" borderId="0" xfId="1" applyNumberFormat="1" applyFont="1" applyAlignment="1">
      <alignment wrapText="1"/>
    </xf>
    <xf numFmtId="0" fontId="1" fillId="0" borderId="2" xfId="0" applyFont="1" applyBorder="1" applyAlignment="1">
      <alignment horizontal="center" wrapText="1"/>
    </xf>
    <xf numFmtId="0" fontId="1" fillId="0" borderId="9" xfId="0" applyFont="1" applyBorder="1"/>
    <xf numFmtId="0" fontId="0" fillId="0" borderId="10" xfId="0" applyBorder="1" applyAlignment="1">
      <alignment wrapText="1"/>
    </xf>
    <xf numFmtId="0" fontId="0" fillId="0" borderId="10" xfId="0" applyBorder="1"/>
    <xf numFmtId="0" fontId="0" fillId="0" borderId="11" xfId="0" applyBorder="1"/>
    <xf numFmtId="0" fontId="0" fillId="0" borderId="12" xfId="0" applyBorder="1"/>
    <xf numFmtId="0" fontId="0" fillId="0" borderId="13" xfId="0" applyBorder="1" applyAlignment="1">
      <alignment wrapText="1"/>
    </xf>
    <xf numFmtId="165" fontId="0" fillId="0" borderId="13" xfId="1" applyNumberFormat="1" applyFont="1" applyBorder="1" applyAlignment="1">
      <alignment wrapText="1"/>
    </xf>
    <xf numFmtId="165" fontId="0" fillId="0" borderId="13" xfId="1" applyNumberFormat="1" applyFont="1" applyBorder="1"/>
    <xf numFmtId="165" fontId="0" fillId="0" borderId="14" xfId="1" applyNumberFormat="1" applyFont="1" applyBorder="1"/>
    <xf numFmtId="0" fontId="1" fillId="0" borderId="12" xfId="0" applyFont="1" applyBorder="1"/>
    <xf numFmtId="0" fontId="0" fillId="0" borderId="13" xfId="0" applyBorder="1"/>
    <xf numFmtId="0" fontId="0" fillId="0" borderId="15" xfId="0" applyBorder="1" applyAlignment="1">
      <alignment wrapText="1"/>
    </xf>
    <xf numFmtId="165" fontId="0" fillId="0" borderId="15" xfId="1" applyNumberFormat="1" applyFont="1" applyBorder="1" applyAlignment="1">
      <alignment wrapText="1"/>
    </xf>
    <xf numFmtId="165" fontId="0" fillId="0" borderId="16" xfId="1" applyNumberFormat="1" applyFont="1" applyBorder="1" applyAlignment="1">
      <alignment wrapText="1"/>
    </xf>
    <xf numFmtId="44" fontId="0" fillId="5" borderId="1" xfId="1" applyFont="1" applyFill="1" applyBorder="1" applyAlignment="1">
      <alignment horizontal="center" vertical="center" wrapText="1"/>
    </xf>
    <xf numFmtId="49" fontId="0" fillId="6" borderId="5" xfId="0" applyNumberFormat="1" applyFill="1" applyBorder="1" applyAlignment="1">
      <alignment horizontal="center" vertical="center" wrapText="1"/>
    </xf>
    <xf numFmtId="44" fontId="0" fillId="6" borderId="1" xfId="1" applyFont="1" applyFill="1" applyBorder="1" applyAlignment="1">
      <alignment horizontal="center" vertical="center" wrapText="1"/>
    </xf>
    <xf numFmtId="7" fontId="0" fillId="6" borderId="1" xfId="1" applyNumberFormat="1" applyFont="1" applyFill="1" applyBorder="1" applyAlignment="1">
      <alignment horizontal="center" vertical="center" wrapText="1"/>
    </xf>
    <xf numFmtId="0" fontId="0" fillId="5" borderId="0" xfId="0" applyFill="1"/>
    <xf numFmtId="0" fontId="1" fillId="5" borderId="0" xfId="0" applyFont="1" applyFill="1"/>
    <xf numFmtId="0" fontId="0" fillId="2" borderId="0" xfId="0" applyFill="1"/>
    <xf numFmtId="0" fontId="2" fillId="2" borderId="17" xfId="0" applyFont="1" applyFill="1" applyBorder="1" applyAlignment="1">
      <alignment horizontal="left" wrapText="1"/>
    </xf>
    <xf numFmtId="0" fontId="0" fillId="2" borderId="18" xfId="0" applyFill="1" applyBorder="1"/>
    <xf numFmtId="0" fontId="0" fillId="2" borderId="19" xfId="0" applyFill="1" applyBorder="1"/>
    <xf numFmtId="44" fontId="0" fillId="2" borderId="21" xfId="1" applyFont="1" applyFill="1" applyBorder="1"/>
    <xf numFmtId="44" fontId="0" fillId="0" borderId="21" xfId="1" applyFont="1" applyBorder="1"/>
    <xf numFmtId="44" fontId="0" fillId="2" borderId="20" xfId="1" applyFont="1" applyFill="1" applyBorder="1"/>
    <xf numFmtId="4" fontId="0" fillId="2" borderId="1" xfId="0" applyNumberFormat="1" applyFill="1" applyBorder="1" applyAlignment="1">
      <alignment horizontal="center" vertical="center" wrapText="1"/>
    </xf>
    <xf numFmtId="44" fontId="0" fillId="7" borderId="1" xfId="1" applyFont="1" applyFill="1" applyBorder="1" applyAlignment="1">
      <alignment horizontal="center" vertical="center" wrapText="1"/>
    </xf>
    <xf numFmtId="7" fontId="0" fillId="7" borderId="1" xfId="1" applyNumberFormat="1" applyFont="1" applyFill="1" applyBorder="1" applyAlignment="1">
      <alignment horizontal="center" vertical="center" wrapText="1"/>
    </xf>
    <xf numFmtId="7" fontId="0" fillId="5" borderId="1" xfId="1" applyNumberFormat="1" applyFont="1" applyFill="1" applyBorder="1" applyAlignment="1">
      <alignment horizontal="center" vertical="center" wrapText="1"/>
    </xf>
    <xf numFmtId="0" fontId="2" fillId="0" borderId="22" xfId="0" applyFont="1" applyBorder="1" applyAlignment="1">
      <alignment horizontal="left" wrapText="1"/>
    </xf>
    <xf numFmtId="44" fontId="0" fillId="5" borderId="21" xfId="1" applyFont="1" applyFill="1" applyBorder="1"/>
    <xf numFmtId="4" fontId="0" fillId="5" borderId="1" xfId="0" applyNumberFormat="1" applyFill="1" applyBorder="1" applyAlignment="1">
      <alignment horizontal="center" vertical="center" wrapText="1"/>
    </xf>
    <xf numFmtId="44" fontId="0" fillId="0" borderId="0" xfId="0" applyNumberFormat="1"/>
    <xf numFmtId="0" fontId="8" fillId="5" borderId="0" xfId="0" applyFont="1" applyFill="1"/>
    <xf numFmtId="44" fontId="8" fillId="5" borderId="0" xfId="0" applyNumberFormat="1" applyFont="1" applyFill="1"/>
    <xf numFmtId="0" fontId="9" fillId="5" borderId="0" xfId="0" applyFont="1" applyFill="1"/>
    <xf numFmtId="44" fontId="9" fillId="5" borderId="0" xfId="0" applyNumberFormat="1" applyFont="1" applyFill="1"/>
    <xf numFmtId="44" fontId="0" fillId="5" borderId="0" xfId="0" applyNumberFormat="1" applyFill="1"/>
    <xf numFmtId="7" fontId="0" fillId="5" borderId="0" xfId="0" applyNumberFormat="1" applyFill="1"/>
    <xf numFmtId="0" fontId="1" fillId="2" borderId="0" xfId="0" applyFont="1" applyFill="1"/>
    <xf numFmtId="4" fontId="0" fillId="0" borderId="0" xfId="0" applyNumberFormat="1"/>
    <xf numFmtId="49" fontId="0" fillId="0" borderId="1" xfId="0" applyNumberFormat="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44" fontId="0" fillId="0" borderId="1" xfId="1" applyFont="1" applyBorder="1" applyAlignment="1" applyProtection="1">
      <alignment horizontal="center" vertical="center" wrapText="1"/>
      <protection locked="0"/>
    </xf>
    <xf numFmtId="6" fontId="0" fillId="0" borderId="1" xfId="0" applyNumberFormat="1" applyBorder="1" applyAlignment="1" applyProtection="1">
      <alignment horizontal="center" vertical="center" wrapText="1"/>
      <protection locked="0"/>
    </xf>
    <xf numFmtId="4" fontId="0" fillId="0" borderId="1" xfId="0" applyNumberFormat="1" applyBorder="1" applyAlignment="1" applyProtection="1">
      <alignment horizontal="center" vertical="center" wrapText="1"/>
      <protection locked="0"/>
    </xf>
    <xf numFmtId="164" fontId="0" fillId="0" borderId="1" xfId="0" applyNumberFormat="1" applyBorder="1" applyAlignment="1" applyProtection="1">
      <alignment horizontal="center" vertical="center" wrapText="1"/>
      <protection locked="0"/>
    </xf>
    <xf numFmtId="44" fontId="0" fillId="0" borderId="4" xfId="1" applyFon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6" borderId="5" xfId="0" applyNumberFormat="1" applyFill="1" applyBorder="1" applyAlignment="1" applyProtection="1">
      <alignment horizontal="center" vertical="center" wrapText="1"/>
      <protection locked="0"/>
    </xf>
    <xf numFmtId="0" fontId="0" fillId="0" borderId="0" xfId="0"/>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3"/>
  <sheetViews>
    <sheetView workbookViewId="0">
      <selection activeCell="F8" sqref="F8"/>
    </sheetView>
  </sheetViews>
  <sheetFormatPr defaultRowHeight="15" x14ac:dyDescent="0.25"/>
  <cols>
    <col min="2" max="2" width="54.7109375" customWidth="1"/>
    <col min="3" max="3" width="24.7109375" customWidth="1"/>
    <col min="4" max="4" width="20.85546875" customWidth="1"/>
    <col min="5" max="5" width="23.7109375" customWidth="1"/>
    <col min="6" max="6" width="21.42578125" customWidth="1"/>
  </cols>
  <sheetData>
    <row r="1" spans="2:7" ht="28.5" x14ac:dyDescent="0.45">
      <c r="B1" s="29" t="s">
        <v>35</v>
      </c>
    </row>
    <row r="3" spans="2:7" ht="21" x14ac:dyDescent="0.35">
      <c r="B3" s="27"/>
      <c r="C3" s="27"/>
      <c r="D3" s="27"/>
      <c r="E3" s="27"/>
      <c r="F3" s="27"/>
    </row>
    <row r="4" spans="2:7" ht="21" x14ac:dyDescent="0.35">
      <c r="B4" s="27" t="s">
        <v>23</v>
      </c>
      <c r="C4" s="27"/>
      <c r="D4" s="27"/>
      <c r="E4" s="27"/>
      <c r="F4" s="27"/>
    </row>
    <row r="5" spans="2:7" x14ac:dyDescent="0.25">
      <c r="C5" s="78" t="s">
        <v>170</v>
      </c>
      <c r="D5" s="57"/>
    </row>
    <row r="7" spans="2:7" ht="15.75" thickBot="1" x14ac:dyDescent="0.3">
      <c r="C7" s="6"/>
      <c r="D7" s="6"/>
      <c r="E7" s="6"/>
    </row>
    <row r="9" spans="2:7" x14ac:dyDescent="0.25">
      <c r="B9" t="s">
        <v>92</v>
      </c>
    </row>
    <row r="10" spans="2:7" x14ac:dyDescent="0.25">
      <c r="B10" t="s">
        <v>93</v>
      </c>
    </row>
    <row r="11" spans="2:7" x14ac:dyDescent="0.25">
      <c r="B11" t="s">
        <v>94</v>
      </c>
    </row>
    <row r="12" spans="2:7" ht="15.75" thickBot="1" x14ac:dyDescent="0.3">
      <c r="C12" s="17" t="s">
        <v>79</v>
      </c>
      <c r="D12" s="17" t="s">
        <v>80</v>
      </c>
      <c r="E12" s="18" t="s">
        <v>81</v>
      </c>
      <c r="F12" s="18" t="s">
        <v>84</v>
      </c>
      <c r="G12" s="18"/>
    </row>
    <row r="13" spans="2:7" ht="46.15" customHeight="1" thickBot="1" x14ac:dyDescent="0.3">
      <c r="B13" s="3" t="s">
        <v>90</v>
      </c>
      <c r="C13" s="4" t="s">
        <v>36</v>
      </c>
      <c r="D13" s="5" t="s">
        <v>168</v>
      </c>
      <c r="E13" s="5" t="s">
        <v>91</v>
      </c>
      <c r="F13" s="5" t="s">
        <v>37</v>
      </c>
    </row>
    <row r="14" spans="2:7" ht="26.45" customHeight="1" thickBot="1" x14ac:dyDescent="0.3">
      <c r="B14" s="87"/>
      <c r="C14" s="82">
        <v>0</v>
      </c>
      <c r="D14" s="22">
        <f>C14*12</f>
        <v>0</v>
      </c>
      <c r="E14" s="82">
        <v>0</v>
      </c>
      <c r="F14" s="22">
        <f t="shared" ref="F14:F19" si="0">D14-E14</f>
        <v>0</v>
      </c>
    </row>
    <row r="15" spans="2:7" ht="26.45" customHeight="1" thickBot="1" x14ac:dyDescent="0.3">
      <c r="B15" s="87"/>
      <c r="C15" s="82">
        <v>0</v>
      </c>
      <c r="D15" s="22">
        <f t="shared" ref="D15:D19" si="1">C15*12</f>
        <v>0</v>
      </c>
      <c r="E15" s="82">
        <v>0</v>
      </c>
      <c r="F15" s="22">
        <f t="shared" si="0"/>
        <v>0</v>
      </c>
    </row>
    <row r="16" spans="2:7" ht="26.45" customHeight="1" thickBot="1" x14ac:dyDescent="0.3">
      <c r="B16" s="87"/>
      <c r="C16" s="82">
        <v>0</v>
      </c>
      <c r="D16" s="22">
        <f t="shared" si="1"/>
        <v>0</v>
      </c>
      <c r="E16" s="82">
        <v>0</v>
      </c>
      <c r="F16" s="22">
        <f t="shared" si="0"/>
        <v>0</v>
      </c>
    </row>
    <row r="17" spans="2:6" ht="26.45" customHeight="1" thickBot="1" x14ac:dyDescent="0.3">
      <c r="B17" s="87"/>
      <c r="C17" s="82">
        <v>0</v>
      </c>
      <c r="D17" s="22">
        <f t="shared" si="1"/>
        <v>0</v>
      </c>
      <c r="E17" s="82">
        <v>0</v>
      </c>
      <c r="F17" s="22">
        <f t="shared" si="0"/>
        <v>0</v>
      </c>
    </row>
    <row r="18" spans="2:6" ht="26.45" customHeight="1" thickBot="1" x14ac:dyDescent="0.3">
      <c r="B18" s="87"/>
      <c r="C18" s="82">
        <v>0</v>
      </c>
      <c r="D18" s="22">
        <f t="shared" si="1"/>
        <v>0</v>
      </c>
      <c r="E18" s="82">
        <v>0</v>
      </c>
      <c r="F18" s="22">
        <f t="shared" si="0"/>
        <v>0</v>
      </c>
    </row>
    <row r="19" spans="2:6" ht="26.45" customHeight="1" thickBot="1" x14ac:dyDescent="0.3">
      <c r="B19" s="87"/>
      <c r="C19" s="82">
        <v>0</v>
      </c>
      <c r="D19" s="22">
        <f t="shared" si="1"/>
        <v>0</v>
      </c>
      <c r="E19" s="82">
        <v>0</v>
      </c>
      <c r="F19" s="22">
        <f t="shared" si="0"/>
        <v>0</v>
      </c>
    </row>
    <row r="20" spans="2:6" ht="26.45" customHeight="1" thickBot="1" x14ac:dyDescent="0.3">
      <c r="B20" s="12" t="s">
        <v>13</v>
      </c>
      <c r="C20" s="22">
        <f>SUM(C14:C19)</f>
        <v>0</v>
      </c>
      <c r="D20" s="22">
        <f>SUM(D14:D19)</f>
        <v>0</v>
      </c>
      <c r="E20" s="22">
        <f>SUM(E14:E19)</f>
        <v>0</v>
      </c>
      <c r="F20" s="22">
        <f>SUM(F14:F19)</f>
        <v>0</v>
      </c>
    </row>
    <row r="22" spans="2:6" hidden="1" x14ac:dyDescent="0.25">
      <c r="F22" s="72" t="s">
        <v>169</v>
      </c>
    </row>
    <row r="23" spans="2:6" hidden="1" x14ac:dyDescent="0.25">
      <c r="F23" s="73">
        <f>F20-E20-D20</f>
        <v>0</v>
      </c>
    </row>
  </sheetData>
  <sheetProtection algorithmName="SHA-512" hashValue="KoJ3UKNUEQaj/lO1pZoSmxqtvcqGYYKTIfW2/amwo8QGTfcVcv33RXVDoZRinmHnHyliA7WEmksz+ecBptpDjg==" saltValue="+8Q/PCedosHTo4UnqSNwHg==" spinCount="100000" sheet="1" objects="1" scenarios="1"/>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3:F14"/>
  <sheetViews>
    <sheetView workbookViewId="0">
      <selection activeCell="C9" sqref="C9:E9"/>
    </sheetView>
  </sheetViews>
  <sheetFormatPr defaultRowHeight="15" x14ac:dyDescent="0.25"/>
  <cols>
    <col min="2" max="2" width="21.140625" customWidth="1"/>
    <col min="3" max="3" width="31.140625" customWidth="1"/>
    <col min="4" max="4" width="14.85546875" customWidth="1"/>
    <col min="5" max="5" width="16.42578125" customWidth="1"/>
  </cols>
  <sheetData>
    <row r="3" spans="2:6" x14ac:dyDescent="0.25">
      <c r="B3" s="89"/>
      <c r="C3" s="89"/>
      <c r="D3" s="89"/>
      <c r="E3" s="89"/>
    </row>
    <row r="4" spans="2:6" x14ac:dyDescent="0.25">
      <c r="B4" s="89" t="s">
        <v>23</v>
      </c>
      <c r="C4" s="89"/>
      <c r="D4" s="89"/>
      <c r="E4" s="89"/>
      <c r="F4" s="89"/>
    </row>
    <row r="6" spans="2:6" ht="15.75" thickBot="1" x14ac:dyDescent="0.3">
      <c r="C6" s="6" t="s">
        <v>68</v>
      </c>
      <c r="D6" s="6"/>
      <c r="E6" s="6"/>
    </row>
    <row r="7" spans="2:6" ht="63.6" customHeight="1" thickBot="1" x14ac:dyDescent="0.3">
      <c r="B7" s="8" t="s">
        <v>72</v>
      </c>
      <c r="C7" s="4" t="s">
        <v>71</v>
      </c>
      <c r="D7" s="5" t="s">
        <v>69</v>
      </c>
      <c r="E7" s="5" t="s">
        <v>70</v>
      </c>
    </row>
    <row r="8" spans="2:6" ht="42" customHeight="1" thickBot="1" x14ac:dyDescent="0.3">
      <c r="B8" s="9" t="s">
        <v>73</v>
      </c>
      <c r="C8" s="80"/>
      <c r="D8" s="85"/>
      <c r="E8" s="82"/>
    </row>
    <row r="9" spans="2:6" ht="42" customHeight="1" thickBot="1" x14ac:dyDescent="0.3">
      <c r="B9" s="9" t="s">
        <v>74</v>
      </c>
      <c r="C9" s="80"/>
      <c r="D9" s="85"/>
      <c r="E9" s="82"/>
    </row>
    <row r="10" spans="2:6" ht="42" customHeight="1" thickBot="1" x14ac:dyDescent="0.3">
      <c r="B10" s="9" t="s">
        <v>75</v>
      </c>
      <c r="C10" s="80"/>
      <c r="D10" s="85"/>
      <c r="E10" s="82"/>
    </row>
    <row r="11" spans="2:6" ht="42" customHeight="1" thickBot="1" x14ac:dyDescent="0.3">
      <c r="B11" s="9" t="s">
        <v>76</v>
      </c>
      <c r="C11" s="80"/>
      <c r="D11" s="85"/>
      <c r="E11" s="82"/>
    </row>
    <row r="12" spans="2:6" ht="42" customHeight="1" thickBot="1" x14ac:dyDescent="0.3">
      <c r="B12" s="9" t="s">
        <v>77</v>
      </c>
      <c r="C12" s="80"/>
      <c r="D12" s="85"/>
      <c r="E12" s="82"/>
    </row>
    <row r="13" spans="2:6" ht="42" customHeight="1" thickBot="1" x14ac:dyDescent="0.3">
      <c r="B13" s="9" t="s">
        <v>78</v>
      </c>
      <c r="C13" s="80"/>
      <c r="D13" s="85"/>
      <c r="E13" s="82"/>
    </row>
    <row r="14" spans="2:6" ht="42" customHeight="1" thickBot="1" x14ac:dyDescent="0.3">
      <c r="B14" s="2" t="s">
        <v>13</v>
      </c>
      <c r="C14" s="13"/>
      <c r="D14" s="15"/>
      <c r="E14" s="32">
        <f>SUM(E8:E13)</f>
        <v>0</v>
      </c>
    </row>
  </sheetData>
  <sheetProtection algorithmName="SHA-512" hashValue="ZeN0U2AFX1wgjIq/ozwNYndkS/LiYlGbWllWVpSgll4RPJye9dk2uvrrjCaFfO3sB76eZ/yud8RrXT8BqBT03A==" saltValue="f+N+H8XJ5uDj/06aYvfLvw==" spinCount="100000" sheet="1" objects="1" scenarios="1"/>
  <mergeCells count="2">
    <mergeCell ref="B3:E3"/>
    <mergeCell ref="B4:F4"/>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8"/>
  <sheetViews>
    <sheetView workbookViewId="0">
      <selection activeCell="C1" sqref="C1"/>
    </sheetView>
  </sheetViews>
  <sheetFormatPr defaultRowHeight="15" x14ac:dyDescent="0.25"/>
  <cols>
    <col min="2" max="2" width="16.5703125" customWidth="1"/>
    <col min="3" max="3" width="44.85546875" style="33" customWidth="1"/>
    <col min="4" max="4" width="25.85546875" style="33" customWidth="1"/>
    <col min="5" max="5" width="22.5703125" customWidth="1"/>
    <col min="6" max="6" width="17.140625" customWidth="1"/>
  </cols>
  <sheetData>
    <row r="1" spans="1:6" x14ac:dyDescent="0.25">
      <c r="A1" s="21" t="s">
        <v>138</v>
      </c>
    </row>
    <row r="4" spans="1:6" x14ac:dyDescent="0.25">
      <c r="B4" s="21" t="s">
        <v>106</v>
      </c>
      <c r="C4" s="33" t="s">
        <v>108</v>
      </c>
    </row>
    <row r="5" spans="1:6" x14ac:dyDescent="0.25">
      <c r="B5" s="21" t="s">
        <v>107</v>
      </c>
    </row>
    <row r="6" spans="1:6" ht="15.75" thickBot="1" x14ac:dyDescent="0.3">
      <c r="B6" s="21"/>
    </row>
    <row r="7" spans="1:6" ht="60.75" thickBot="1" x14ac:dyDescent="0.3">
      <c r="B7" s="36" t="s">
        <v>26</v>
      </c>
      <c r="C7" s="19" t="s">
        <v>27</v>
      </c>
      <c r="D7" s="19" t="s">
        <v>137</v>
      </c>
      <c r="E7" s="19" t="s">
        <v>135</v>
      </c>
      <c r="F7" s="19" t="s">
        <v>136</v>
      </c>
    </row>
    <row r="8" spans="1:6" x14ac:dyDescent="0.25">
      <c r="B8" s="37" t="s">
        <v>125</v>
      </c>
      <c r="C8" s="38"/>
      <c r="D8" s="38"/>
      <c r="E8" s="39"/>
      <c r="F8" s="40"/>
    </row>
    <row r="9" spans="1:6" ht="30" x14ac:dyDescent="0.25">
      <c r="B9" s="41" t="s">
        <v>109</v>
      </c>
      <c r="C9" s="42" t="s">
        <v>110</v>
      </c>
      <c r="D9" s="43"/>
      <c r="E9" s="44"/>
      <c r="F9" s="45">
        <f>D9+E9</f>
        <v>0</v>
      </c>
    </row>
    <row r="10" spans="1:6" ht="75" x14ac:dyDescent="0.25">
      <c r="B10" s="41" t="s">
        <v>111</v>
      </c>
      <c r="C10" s="42" t="s">
        <v>121</v>
      </c>
      <c r="D10" s="43"/>
      <c r="E10" s="44"/>
      <c r="F10" s="45">
        <f t="shared" ref="F10:F25" si="0">D10+E10</f>
        <v>0</v>
      </c>
    </row>
    <row r="11" spans="1:6" ht="30" x14ac:dyDescent="0.25">
      <c r="B11" s="41" t="s">
        <v>112</v>
      </c>
      <c r="C11" s="42" t="s">
        <v>122</v>
      </c>
      <c r="D11" s="43"/>
      <c r="E11" s="44"/>
      <c r="F11" s="45">
        <f t="shared" si="0"/>
        <v>0</v>
      </c>
    </row>
    <row r="12" spans="1:6" ht="30" x14ac:dyDescent="0.25">
      <c r="B12" s="41" t="s">
        <v>113</v>
      </c>
      <c r="C12" s="42" t="s">
        <v>114</v>
      </c>
      <c r="D12" s="43"/>
      <c r="E12" s="44"/>
      <c r="F12" s="45">
        <f t="shared" si="0"/>
        <v>0</v>
      </c>
    </row>
    <row r="13" spans="1:6" ht="60" x14ac:dyDescent="0.25">
      <c r="B13" s="41" t="s">
        <v>115</v>
      </c>
      <c r="C13" s="42" t="s">
        <v>116</v>
      </c>
      <c r="D13" s="43"/>
      <c r="E13" s="44"/>
      <c r="F13" s="45">
        <f t="shared" si="0"/>
        <v>0</v>
      </c>
    </row>
    <row r="14" spans="1:6" ht="30" x14ac:dyDescent="0.25">
      <c r="B14" s="41" t="s">
        <v>117</v>
      </c>
      <c r="C14" s="42" t="s">
        <v>123</v>
      </c>
      <c r="D14" s="43"/>
      <c r="E14" s="44"/>
      <c r="F14" s="45">
        <f t="shared" si="0"/>
        <v>0</v>
      </c>
    </row>
    <row r="15" spans="1:6" ht="30" x14ac:dyDescent="0.25">
      <c r="B15" s="41" t="s">
        <v>118</v>
      </c>
      <c r="C15" s="42" t="s">
        <v>119</v>
      </c>
      <c r="D15" s="43"/>
      <c r="E15" s="44"/>
      <c r="F15" s="45">
        <f t="shared" si="0"/>
        <v>0</v>
      </c>
    </row>
    <row r="16" spans="1:6" ht="75" x14ac:dyDescent="0.25">
      <c r="B16" s="41" t="s">
        <v>120</v>
      </c>
      <c r="C16" s="42" t="s">
        <v>124</v>
      </c>
      <c r="D16" s="43"/>
      <c r="E16" s="44"/>
      <c r="F16" s="45">
        <f t="shared" si="0"/>
        <v>0</v>
      </c>
    </row>
    <row r="17" spans="2:6" x14ac:dyDescent="0.25">
      <c r="B17" s="41"/>
      <c r="C17" s="42"/>
      <c r="D17" s="43"/>
      <c r="E17" s="44"/>
      <c r="F17" s="45">
        <f t="shared" si="0"/>
        <v>0</v>
      </c>
    </row>
    <row r="18" spans="2:6" x14ac:dyDescent="0.25">
      <c r="B18" s="46" t="s">
        <v>126</v>
      </c>
      <c r="C18" s="42"/>
      <c r="D18" s="43"/>
      <c r="E18" s="44"/>
      <c r="F18" s="45">
        <f t="shared" si="0"/>
        <v>0</v>
      </c>
    </row>
    <row r="19" spans="2:6" x14ac:dyDescent="0.25">
      <c r="B19" s="41"/>
      <c r="C19" s="47" t="s">
        <v>127</v>
      </c>
      <c r="D19" s="44"/>
      <c r="E19" s="44"/>
      <c r="F19" s="45">
        <f t="shared" si="0"/>
        <v>0</v>
      </c>
    </row>
    <row r="20" spans="2:6" ht="45" x14ac:dyDescent="0.25">
      <c r="B20" s="41"/>
      <c r="C20" s="42" t="s">
        <v>128</v>
      </c>
      <c r="D20" s="43"/>
      <c r="E20" s="44"/>
      <c r="F20" s="45">
        <f t="shared" si="0"/>
        <v>0</v>
      </c>
    </row>
    <row r="21" spans="2:6" ht="30" x14ac:dyDescent="0.25">
      <c r="B21" s="41"/>
      <c r="C21" s="42" t="s">
        <v>129</v>
      </c>
      <c r="D21" s="43"/>
      <c r="E21" s="44"/>
      <c r="F21" s="45">
        <f t="shared" si="0"/>
        <v>0</v>
      </c>
    </row>
    <row r="22" spans="2:6" ht="30" x14ac:dyDescent="0.25">
      <c r="B22" s="41"/>
      <c r="C22" s="42" t="s">
        <v>130</v>
      </c>
      <c r="D22" s="43"/>
      <c r="E22" s="44"/>
      <c r="F22" s="45">
        <f t="shared" si="0"/>
        <v>0</v>
      </c>
    </row>
    <row r="23" spans="2:6" ht="45" x14ac:dyDescent="0.25">
      <c r="B23" s="41"/>
      <c r="C23" s="42" t="s">
        <v>131</v>
      </c>
      <c r="D23" s="43"/>
      <c r="E23" s="44"/>
      <c r="F23" s="45">
        <f t="shared" si="0"/>
        <v>0</v>
      </c>
    </row>
    <row r="24" spans="2:6" ht="30" x14ac:dyDescent="0.25">
      <c r="B24" s="41"/>
      <c r="C24" s="42" t="s">
        <v>132</v>
      </c>
      <c r="D24" s="43"/>
      <c r="E24" s="44"/>
      <c r="F24" s="45">
        <f t="shared" si="0"/>
        <v>0</v>
      </c>
    </row>
    <row r="25" spans="2:6" ht="30" x14ac:dyDescent="0.25">
      <c r="B25" s="41"/>
      <c r="C25" s="42" t="s">
        <v>133</v>
      </c>
      <c r="D25" s="43"/>
      <c r="E25" s="44"/>
      <c r="F25" s="45">
        <f t="shared" si="0"/>
        <v>0</v>
      </c>
    </row>
    <row r="26" spans="2:6" ht="15.75" thickBot="1" x14ac:dyDescent="0.3">
      <c r="B26" s="21" t="s">
        <v>134</v>
      </c>
      <c r="C26" s="48"/>
      <c r="D26" s="49">
        <f>SUM(D9:D25)</f>
        <v>0</v>
      </c>
      <c r="E26" s="49">
        <f>SUM(E9:E25)</f>
        <v>0</v>
      </c>
      <c r="F26" s="50">
        <f>SUM(F9:F25)</f>
        <v>0</v>
      </c>
    </row>
    <row r="27" spans="2:6" x14ac:dyDescent="0.25">
      <c r="D27" s="35"/>
      <c r="E27" s="34"/>
      <c r="F27" s="34"/>
    </row>
    <row r="28" spans="2:6" x14ac:dyDescent="0.25">
      <c r="E28" s="34"/>
    </row>
  </sheetData>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0"/>
  <sheetViews>
    <sheetView workbookViewId="0">
      <selection activeCell="H15" sqref="H15"/>
    </sheetView>
  </sheetViews>
  <sheetFormatPr defaultRowHeight="15" x14ac:dyDescent="0.25"/>
  <cols>
    <col min="2" max="2" width="12" customWidth="1"/>
    <col min="3" max="3" width="17.5703125" customWidth="1"/>
    <col min="4" max="5" width="9.7109375" customWidth="1"/>
    <col min="6" max="6" width="20.140625" customWidth="1"/>
    <col min="7" max="7" width="23" customWidth="1"/>
    <col min="8" max="8" width="26.28515625" customWidth="1"/>
    <col min="10" max="11" width="0" hidden="1" customWidth="1"/>
  </cols>
  <sheetData>
    <row r="1" spans="1:9" ht="28.5" x14ac:dyDescent="0.45">
      <c r="B1" s="29" t="s">
        <v>11</v>
      </c>
    </row>
    <row r="3" spans="1:9" ht="23.25" x14ac:dyDescent="0.35">
      <c r="B3" s="28"/>
      <c r="C3" s="28"/>
      <c r="D3" s="28"/>
      <c r="E3" s="28"/>
      <c r="F3" s="28"/>
      <c r="G3" s="28"/>
      <c r="H3" s="28"/>
      <c r="I3" s="28"/>
    </row>
    <row r="4" spans="1:9" ht="23.25" x14ac:dyDescent="0.35">
      <c r="B4" s="28" t="s">
        <v>23</v>
      </c>
      <c r="C4" s="28"/>
      <c r="D4" s="28"/>
      <c r="E4" s="28"/>
      <c r="F4" s="28"/>
      <c r="G4" s="28"/>
      <c r="H4" s="28"/>
      <c r="I4" s="28"/>
    </row>
    <row r="7" spans="1:9" x14ac:dyDescent="0.25">
      <c r="F7" s="78" t="s">
        <v>170</v>
      </c>
      <c r="G7" s="57"/>
    </row>
    <row r="9" spans="1:9" x14ac:dyDescent="0.25">
      <c r="B9" s="21" t="s">
        <v>89</v>
      </c>
    </row>
    <row r="10" spans="1:9" x14ac:dyDescent="0.25">
      <c r="B10" t="s">
        <v>97</v>
      </c>
    </row>
    <row r="11" spans="1:9" x14ac:dyDescent="0.25">
      <c r="B11" t="s">
        <v>99</v>
      </c>
    </row>
    <row r="12" spans="1:9" x14ac:dyDescent="0.25">
      <c r="B12" t="s">
        <v>98</v>
      </c>
    </row>
    <row r="13" spans="1:9" x14ac:dyDescent="0.25">
      <c r="B13" s="26" t="s">
        <v>103</v>
      </c>
    </row>
    <row r="15" spans="1:9" x14ac:dyDescent="0.25">
      <c r="B15" s="21" t="s">
        <v>87</v>
      </c>
    </row>
    <row r="16" spans="1:9" x14ac:dyDescent="0.25">
      <c r="A16" s="21"/>
    </row>
    <row r="17" spans="1:11" x14ac:dyDescent="0.25">
      <c r="A17" s="21"/>
    </row>
    <row r="18" spans="1:11" x14ac:dyDescent="0.25">
      <c r="A18" s="21"/>
    </row>
    <row r="19" spans="1:11" x14ac:dyDescent="0.25">
      <c r="A19" s="21"/>
    </row>
    <row r="20" spans="1:11" ht="15.75" thickBot="1" x14ac:dyDescent="0.3">
      <c r="C20" s="17" t="s">
        <v>79</v>
      </c>
      <c r="D20" s="17" t="s">
        <v>80</v>
      </c>
      <c r="E20" s="18" t="s">
        <v>81</v>
      </c>
      <c r="F20" s="18" t="s">
        <v>84</v>
      </c>
      <c r="G20" s="18" t="s">
        <v>85</v>
      </c>
      <c r="H20" s="18" t="s">
        <v>95</v>
      </c>
    </row>
    <row r="21" spans="1:11" ht="46.15" customHeight="1" thickBot="1" x14ac:dyDescent="0.3">
      <c r="B21" s="23" t="s">
        <v>1</v>
      </c>
      <c r="C21" s="19" t="s">
        <v>2</v>
      </c>
      <c r="D21" s="19" t="s">
        <v>100</v>
      </c>
      <c r="E21" s="19" t="s">
        <v>96</v>
      </c>
      <c r="F21" s="19" t="s">
        <v>101</v>
      </c>
      <c r="G21" s="20" t="s">
        <v>86</v>
      </c>
      <c r="H21" s="20" t="s">
        <v>102</v>
      </c>
    </row>
    <row r="22" spans="1:11" ht="26.45" customHeight="1" thickBot="1" x14ac:dyDescent="0.3">
      <c r="B22" s="2" t="s">
        <v>5</v>
      </c>
      <c r="C22" s="1">
        <v>1338</v>
      </c>
      <c r="D22" s="81">
        <v>0</v>
      </c>
      <c r="E22" s="25">
        <f>D22*1</f>
        <v>0</v>
      </c>
      <c r="F22" s="22">
        <f>C22*D22*12</f>
        <v>0</v>
      </c>
      <c r="G22" s="86">
        <v>0</v>
      </c>
      <c r="H22" s="24">
        <f t="shared" ref="H22:H27" si="0">F22-G22</f>
        <v>0</v>
      </c>
    </row>
    <row r="23" spans="1:11" ht="26.45" customHeight="1" thickBot="1" x14ac:dyDescent="0.3">
      <c r="B23" s="2" t="s">
        <v>6</v>
      </c>
      <c r="C23" s="1">
        <v>1422</v>
      </c>
      <c r="D23" s="81">
        <v>0</v>
      </c>
      <c r="E23" s="25">
        <f>D23*1</f>
        <v>0</v>
      </c>
      <c r="F23" s="22">
        <f t="shared" ref="F23:F27" si="1">C23*D23*12</f>
        <v>0</v>
      </c>
      <c r="G23" s="86">
        <v>0</v>
      </c>
      <c r="H23" s="24">
        <f t="shared" si="0"/>
        <v>0</v>
      </c>
    </row>
    <row r="24" spans="1:11" ht="26.45" customHeight="1" thickBot="1" x14ac:dyDescent="0.3">
      <c r="B24" s="2" t="s">
        <v>7</v>
      </c>
      <c r="C24" s="1">
        <v>1616</v>
      </c>
      <c r="D24" s="81">
        <v>0</v>
      </c>
      <c r="E24" s="25">
        <f>D24*2</f>
        <v>0</v>
      </c>
      <c r="F24" s="22">
        <f t="shared" si="1"/>
        <v>0</v>
      </c>
      <c r="G24" s="86">
        <v>0</v>
      </c>
      <c r="H24" s="24">
        <f t="shared" si="0"/>
        <v>0</v>
      </c>
    </row>
    <row r="25" spans="1:11" ht="26.45" customHeight="1" thickBot="1" x14ac:dyDescent="0.3">
      <c r="B25" s="2" t="s">
        <v>8</v>
      </c>
      <c r="C25" s="1">
        <v>2064</v>
      </c>
      <c r="D25" s="81">
        <v>0</v>
      </c>
      <c r="E25" s="25">
        <f>D25*3</f>
        <v>0</v>
      </c>
      <c r="F25" s="22">
        <f t="shared" si="1"/>
        <v>0</v>
      </c>
      <c r="G25" s="86">
        <v>0</v>
      </c>
      <c r="H25" s="24">
        <f t="shared" si="0"/>
        <v>0</v>
      </c>
    </row>
    <row r="26" spans="1:11" ht="26.45" customHeight="1" thickBot="1" x14ac:dyDescent="0.3">
      <c r="B26" s="2" t="s">
        <v>9</v>
      </c>
      <c r="C26" s="1">
        <v>2503</v>
      </c>
      <c r="D26" s="81">
        <v>0</v>
      </c>
      <c r="E26" s="25">
        <f>D26*4</f>
        <v>0</v>
      </c>
      <c r="F26" s="22">
        <f t="shared" si="1"/>
        <v>0</v>
      </c>
      <c r="G26" s="86">
        <v>0</v>
      </c>
      <c r="H26" s="24">
        <f t="shared" si="0"/>
        <v>0</v>
      </c>
    </row>
    <row r="27" spans="1:11" ht="26.45" customHeight="1" thickBot="1" x14ac:dyDescent="0.3">
      <c r="B27" s="2" t="s">
        <v>10</v>
      </c>
      <c r="C27" s="1">
        <v>2878</v>
      </c>
      <c r="D27" s="81">
        <v>0</v>
      </c>
      <c r="E27" s="25">
        <f>D27*5</f>
        <v>0</v>
      </c>
      <c r="F27" s="22">
        <f t="shared" si="1"/>
        <v>0</v>
      </c>
      <c r="G27" s="86">
        <v>0</v>
      </c>
      <c r="H27" s="24">
        <f t="shared" si="0"/>
        <v>0</v>
      </c>
    </row>
    <row r="28" spans="1:11" ht="26.45" customHeight="1" thickBot="1" x14ac:dyDescent="0.3">
      <c r="B28" s="2" t="s">
        <v>13</v>
      </c>
      <c r="C28" s="11"/>
      <c r="D28" s="25">
        <f>SUM(D22:D27)</f>
        <v>0</v>
      </c>
      <c r="E28" s="25">
        <f>SUM(E22:E27)</f>
        <v>0</v>
      </c>
      <c r="F28" s="22">
        <f>SUM(F22:F27)</f>
        <v>0</v>
      </c>
      <c r="G28" s="22">
        <f>SUM(G22:G27)</f>
        <v>0</v>
      </c>
      <c r="H28" s="22">
        <f>SUM(H22:H27)</f>
        <v>0</v>
      </c>
      <c r="J28" s="74" t="s">
        <v>169</v>
      </c>
      <c r="K28" s="75">
        <f>H28-G28-F28</f>
        <v>0</v>
      </c>
    </row>
    <row r="31" spans="1:11" x14ac:dyDescent="0.25">
      <c r="B31" s="21" t="s">
        <v>88</v>
      </c>
    </row>
    <row r="32" spans="1:11" ht="15.75" thickBot="1" x14ac:dyDescent="0.3">
      <c r="C32" s="17" t="s">
        <v>79</v>
      </c>
      <c r="D32" s="17" t="s">
        <v>80</v>
      </c>
      <c r="E32" s="18" t="s">
        <v>81</v>
      </c>
      <c r="F32" s="18" t="s">
        <v>84</v>
      </c>
      <c r="G32" s="18" t="s">
        <v>85</v>
      </c>
      <c r="H32" s="18" t="s">
        <v>95</v>
      </c>
    </row>
    <row r="33" spans="2:11" ht="60.75" thickBot="1" x14ac:dyDescent="0.3">
      <c r="B33" s="23" t="s">
        <v>1</v>
      </c>
      <c r="C33" s="19" t="s">
        <v>83</v>
      </c>
      <c r="D33" s="19" t="s">
        <v>100</v>
      </c>
      <c r="E33" s="19" t="s">
        <v>96</v>
      </c>
      <c r="F33" s="19" t="s">
        <v>101</v>
      </c>
      <c r="G33" s="20" t="s">
        <v>86</v>
      </c>
      <c r="H33" s="20" t="s">
        <v>102</v>
      </c>
    </row>
    <row r="34" spans="2:11" ht="15.75" thickBot="1" x14ac:dyDescent="0.3">
      <c r="B34" s="2" t="s">
        <v>5</v>
      </c>
      <c r="C34" s="83">
        <v>50</v>
      </c>
      <c r="D34" s="81">
        <v>0</v>
      </c>
      <c r="E34" s="25">
        <v>0</v>
      </c>
      <c r="F34" s="22">
        <f>C34*D34*12</f>
        <v>0</v>
      </c>
      <c r="G34" s="86">
        <v>0</v>
      </c>
      <c r="H34" s="24">
        <f>F34-G34</f>
        <v>0</v>
      </c>
    </row>
    <row r="35" spans="2:11" ht="15.75" thickBot="1" x14ac:dyDescent="0.3">
      <c r="B35" s="2" t="s">
        <v>6</v>
      </c>
      <c r="C35" s="83">
        <v>0</v>
      </c>
      <c r="D35" s="81">
        <v>0</v>
      </c>
      <c r="E35" s="25">
        <v>0</v>
      </c>
      <c r="F35" s="22">
        <f t="shared" ref="F35:F39" si="2">C35*D35*12</f>
        <v>0</v>
      </c>
      <c r="G35" s="82">
        <v>0</v>
      </c>
      <c r="H35" s="24">
        <f t="shared" ref="H35:H39" si="3">F35-G35</f>
        <v>0</v>
      </c>
    </row>
    <row r="36" spans="2:11" ht="15.75" thickBot="1" x14ac:dyDescent="0.3">
      <c r="B36" s="2" t="s">
        <v>7</v>
      </c>
      <c r="C36" s="83">
        <v>0</v>
      </c>
      <c r="D36" s="81">
        <v>0</v>
      </c>
      <c r="E36" s="25">
        <v>0</v>
      </c>
      <c r="F36" s="22">
        <f t="shared" si="2"/>
        <v>0</v>
      </c>
      <c r="G36" s="82">
        <v>0</v>
      </c>
      <c r="H36" s="24">
        <f t="shared" si="3"/>
        <v>0</v>
      </c>
    </row>
    <row r="37" spans="2:11" ht="15.75" thickBot="1" x14ac:dyDescent="0.3">
      <c r="B37" s="2" t="s">
        <v>8</v>
      </c>
      <c r="C37" s="83">
        <v>0</v>
      </c>
      <c r="D37" s="81">
        <v>0</v>
      </c>
      <c r="E37" s="25">
        <v>0</v>
      </c>
      <c r="F37" s="22">
        <f t="shared" si="2"/>
        <v>0</v>
      </c>
      <c r="G37" s="82">
        <v>0</v>
      </c>
      <c r="H37" s="24">
        <f t="shared" si="3"/>
        <v>0</v>
      </c>
    </row>
    <row r="38" spans="2:11" ht="15.75" thickBot="1" x14ac:dyDescent="0.3">
      <c r="B38" s="2" t="s">
        <v>9</v>
      </c>
      <c r="C38" s="83">
        <v>0</v>
      </c>
      <c r="D38" s="81">
        <v>0</v>
      </c>
      <c r="E38" s="25">
        <v>0</v>
      </c>
      <c r="F38" s="22">
        <f t="shared" si="2"/>
        <v>0</v>
      </c>
      <c r="G38" s="82">
        <v>0</v>
      </c>
      <c r="H38" s="24">
        <f t="shared" si="3"/>
        <v>0</v>
      </c>
    </row>
    <row r="39" spans="2:11" ht="15.75" thickBot="1" x14ac:dyDescent="0.3">
      <c r="B39" s="2" t="s">
        <v>10</v>
      </c>
      <c r="C39" s="83">
        <v>0</v>
      </c>
      <c r="D39" s="81">
        <v>0</v>
      </c>
      <c r="E39" s="25">
        <v>0</v>
      </c>
      <c r="F39" s="22">
        <f t="shared" si="2"/>
        <v>0</v>
      </c>
      <c r="G39" s="82">
        <v>0</v>
      </c>
      <c r="H39" s="24">
        <f t="shared" si="3"/>
        <v>0</v>
      </c>
    </row>
    <row r="40" spans="2:11" ht="15.75" thickBot="1" x14ac:dyDescent="0.3">
      <c r="B40" s="2" t="s">
        <v>13</v>
      </c>
      <c r="C40" s="11"/>
      <c r="D40" s="25">
        <f>SUM(D34:D39)</f>
        <v>0</v>
      </c>
      <c r="E40" s="25">
        <f>SUM(E34:E39)</f>
        <v>0</v>
      </c>
      <c r="F40" s="22">
        <f>SUM(F34:F39)</f>
        <v>0</v>
      </c>
      <c r="G40" s="22">
        <f>SUM(G34:G39)</f>
        <v>0</v>
      </c>
      <c r="H40" s="22">
        <f>SUM(H34:H39)</f>
        <v>0</v>
      </c>
      <c r="J40" s="72" t="s">
        <v>169</v>
      </c>
      <c r="K40" s="73">
        <f>H40-G40-F40</f>
        <v>0</v>
      </c>
    </row>
  </sheetData>
  <sheetProtection algorithmName="SHA-512" hashValue="sbTVTC836DcW2jQ15vkemGo9QeCHOCpz49EyFjKoIE6GZsj1ZbpgYK/Fd1bWzUi4XINzmLMySFKJIiqUaiFiWA==" saltValue="LkM4bIvTDd2UR9a/PX0F0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K30"/>
  <sheetViews>
    <sheetView topLeftCell="A9" workbookViewId="0">
      <selection activeCell="L18" sqref="L18"/>
    </sheetView>
  </sheetViews>
  <sheetFormatPr defaultRowHeight="15" x14ac:dyDescent="0.25"/>
  <cols>
    <col min="2" max="2" width="12" customWidth="1"/>
    <col min="3" max="3" width="17.5703125" customWidth="1"/>
    <col min="4" max="4" width="9.7109375" customWidth="1"/>
    <col min="5" max="6" width="23" customWidth="1"/>
    <col min="7" max="7" width="26.28515625" customWidth="1"/>
    <col min="10" max="11" width="0" hidden="1" customWidth="1"/>
  </cols>
  <sheetData>
    <row r="2" spans="2:9" x14ac:dyDescent="0.25">
      <c r="E2" s="78" t="s">
        <v>170</v>
      </c>
      <c r="F2" s="57"/>
    </row>
    <row r="3" spans="2:9" x14ac:dyDescent="0.25">
      <c r="B3" s="89"/>
      <c r="C3" s="89"/>
      <c r="D3" s="89"/>
      <c r="E3" s="89"/>
    </row>
    <row r="4" spans="2:9" x14ac:dyDescent="0.25">
      <c r="B4" s="89" t="s">
        <v>23</v>
      </c>
      <c r="C4" s="89"/>
      <c r="D4" s="89"/>
      <c r="E4" s="89"/>
      <c r="F4" s="89"/>
      <c r="G4" s="89"/>
      <c r="H4" s="89"/>
    </row>
    <row r="6" spans="2:9" ht="15.75" thickBot="1" x14ac:dyDescent="0.3">
      <c r="C6" s="6" t="s">
        <v>12</v>
      </c>
      <c r="D6" s="6"/>
    </row>
    <row r="7" spans="2:9" x14ac:dyDescent="0.25">
      <c r="C7" s="16"/>
      <c r="D7" s="16"/>
    </row>
    <row r="8" spans="2:9" ht="15.75" thickBot="1" x14ac:dyDescent="0.3">
      <c r="C8" s="17" t="s">
        <v>79</v>
      </c>
      <c r="D8" s="17" t="s">
        <v>80</v>
      </c>
      <c r="E8" s="18" t="s">
        <v>81</v>
      </c>
      <c r="F8" s="18" t="s">
        <v>82</v>
      </c>
      <c r="G8" s="18" t="s">
        <v>104</v>
      </c>
    </row>
    <row r="9" spans="2:9" ht="63.6" customHeight="1" thickBot="1" x14ac:dyDescent="0.3">
      <c r="B9" s="3" t="s">
        <v>1</v>
      </c>
      <c r="C9" s="4" t="s">
        <v>2</v>
      </c>
      <c r="D9" s="5" t="s">
        <v>3</v>
      </c>
      <c r="E9" s="5" t="s">
        <v>4</v>
      </c>
      <c r="F9" s="5" t="s">
        <v>86</v>
      </c>
      <c r="G9" s="5" t="s">
        <v>102</v>
      </c>
      <c r="I9" s="58" t="s">
        <v>155</v>
      </c>
    </row>
    <row r="10" spans="2:9" ht="26.45" customHeight="1" thickBot="1" x14ac:dyDescent="0.3">
      <c r="B10" s="2" t="s">
        <v>5</v>
      </c>
      <c r="C10" s="1">
        <v>1338</v>
      </c>
      <c r="D10" s="81"/>
      <c r="E10" s="22">
        <f t="shared" ref="E10:E15" si="0">C10*D10*12</f>
        <v>0</v>
      </c>
      <c r="F10" s="82"/>
      <c r="G10" s="30">
        <f>E10-F10</f>
        <v>0</v>
      </c>
      <c r="I10" s="59">
        <f>D10*1</f>
        <v>0</v>
      </c>
    </row>
    <row r="11" spans="2:9" ht="26.45" customHeight="1" thickBot="1" x14ac:dyDescent="0.3">
      <c r="B11" s="2" t="s">
        <v>6</v>
      </c>
      <c r="C11" s="1">
        <v>1422</v>
      </c>
      <c r="D11" s="81"/>
      <c r="E11" s="22">
        <f t="shared" si="0"/>
        <v>0</v>
      </c>
      <c r="F11" s="82"/>
      <c r="G11" s="30">
        <f t="shared" ref="G11:G15" si="1">E11-F11</f>
        <v>0</v>
      </c>
      <c r="I11" s="59">
        <f>D11*1</f>
        <v>0</v>
      </c>
    </row>
    <row r="12" spans="2:9" ht="26.45" customHeight="1" thickBot="1" x14ac:dyDescent="0.3">
      <c r="B12" s="2" t="s">
        <v>7</v>
      </c>
      <c r="C12" s="1">
        <v>1616</v>
      </c>
      <c r="D12" s="81"/>
      <c r="E12" s="22">
        <f t="shared" si="0"/>
        <v>0</v>
      </c>
      <c r="F12" s="82"/>
      <c r="G12" s="30">
        <f t="shared" si="1"/>
        <v>0</v>
      </c>
      <c r="I12" s="59">
        <f>D12*2</f>
        <v>0</v>
      </c>
    </row>
    <row r="13" spans="2:9" ht="26.45" customHeight="1" thickBot="1" x14ac:dyDescent="0.3">
      <c r="B13" s="2" t="s">
        <v>8</v>
      </c>
      <c r="C13" s="1">
        <v>2064</v>
      </c>
      <c r="D13" s="81"/>
      <c r="E13" s="22">
        <f t="shared" si="0"/>
        <v>0</v>
      </c>
      <c r="F13" s="82"/>
      <c r="G13" s="30">
        <f t="shared" si="1"/>
        <v>0</v>
      </c>
      <c r="I13" s="59">
        <f>D13*3</f>
        <v>0</v>
      </c>
    </row>
    <row r="14" spans="2:9" ht="26.45" customHeight="1" thickBot="1" x14ac:dyDescent="0.3">
      <c r="B14" s="2" t="s">
        <v>9</v>
      </c>
      <c r="C14" s="1">
        <v>2503</v>
      </c>
      <c r="D14" s="81"/>
      <c r="E14" s="22">
        <f t="shared" si="0"/>
        <v>0</v>
      </c>
      <c r="F14" s="82"/>
      <c r="G14" s="30">
        <f t="shared" si="1"/>
        <v>0</v>
      </c>
      <c r="I14" s="59">
        <f>D14*4</f>
        <v>0</v>
      </c>
    </row>
    <row r="15" spans="2:9" ht="26.45" customHeight="1" thickBot="1" x14ac:dyDescent="0.3">
      <c r="B15" s="2" t="s">
        <v>10</v>
      </c>
      <c r="C15" s="1">
        <v>2878</v>
      </c>
      <c r="D15" s="81"/>
      <c r="E15" s="22">
        <f t="shared" si="0"/>
        <v>0</v>
      </c>
      <c r="F15" s="82"/>
      <c r="G15" s="30">
        <f t="shared" si="1"/>
        <v>0</v>
      </c>
      <c r="I15" s="59">
        <f>D15*5</f>
        <v>0</v>
      </c>
    </row>
    <row r="16" spans="2:9" ht="26.45" customHeight="1" thickBot="1" x14ac:dyDescent="0.3">
      <c r="B16" s="2" t="s">
        <v>13</v>
      </c>
      <c r="C16" s="1"/>
      <c r="D16" s="25">
        <f>SUM(D10:D15)</f>
        <v>0</v>
      </c>
      <c r="E16" s="22">
        <f>SUM(E10:E15)</f>
        <v>0</v>
      </c>
      <c r="F16" s="22">
        <f>SUM(F10:F15)</f>
        <v>0</v>
      </c>
      <c r="G16" s="22">
        <f>SUM(G10:G15)</f>
        <v>0</v>
      </c>
      <c r="I16" s="60">
        <f>SUM(I10:I15)</f>
        <v>0</v>
      </c>
    </row>
    <row r="18" spans="2:11" x14ac:dyDescent="0.25">
      <c r="J18" s="72" t="s">
        <v>169</v>
      </c>
      <c r="K18" s="73">
        <f>G16-F16-E16</f>
        <v>0</v>
      </c>
    </row>
    <row r="19" spans="2:11" x14ac:dyDescent="0.25">
      <c r="B19" s="21" t="s">
        <v>88</v>
      </c>
    </row>
    <row r="20" spans="2:11" ht="15.75" thickBot="1" x14ac:dyDescent="0.3">
      <c r="C20" s="17" t="s">
        <v>79</v>
      </c>
      <c r="D20" s="17" t="s">
        <v>80</v>
      </c>
      <c r="E20" s="18" t="s">
        <v>81</v>
      </c>
      <c r="F20" s="18" t="s">
        <v>84</v>
      </c>
      <c r="G20" s="18" t="s">
        <v>85</v>
      </c>
    </row>
    <row r="21" spans="2:11" ht="60.75" thickBot="1" x14ac:dyDescent="0.3">
      <c r="B21" s="23" t="s">
        <v>1</v>
      </c>
      <c r="C21" s="19" t="s">
        <v>105</v>
      </c>
      <c r="D21" s="19" t="s">
        <v>100</v>
      </c>
      <c r="E21" s="19" t="s">
        <v>101</v>
      </c>
      <c r="F21" s="20" t="s">
        <v>86</v>
      </c>
      <c r="G21" s="20" t="s">
        <v>102</v>
      </c>
      <c r="I21" s="58" t="s">
        <v>155</v>
      </c>
    </row>
    <row r="22" spans="2:11" ht="24" customHeight="1" thickBot="1" x14ac:dyDescent="0.3">
      <c r="B22" s="2" t="s">
        <v>5</v>
      </c>
      <c r="C22" s="83">
        <v>50</v>
      </c>
      <c r="D22" s="81">
        <v>0</v>
      </c>
      <c r="E22" s="22">
        <f t="shared" ref="E22:E27" si="2">C22*D22*12</f>
        <v>0</v>
      </c>
      <c r="F22" s="86">
        <v>0</v>
      </c>
      <c r="G22" s="24">
        <f>E22-F22</f>
        <v>0</v>
      </c>
      <c r="I22" s="59">
        <f>D22*1</f>
        <v>0</v>
      </c>
    </row>
    <row r="23" spans="2:11" ht="24" customHeight="1" thickBot="1" x14ac:dyDescent="0.3">
      <c r="B23" s="2" t="s">
        <v>6</v>
      </c>
      <c r="C23" s="83">
        <v>0</v>
      </c>
      <c r="D23" s="81">
        <v>0</v>
      </c>
      <c r="E23" s="22">
        <f t="shared" si="2"/>
        <v>0</v>
      </c>
      <c r="F23" s="86">
        <v>0</v>
      </c>
      <c r="G23" s="24">
        <f t="shared" ref="G23:G27" si="3">E23-F23</f>
        <v>0</v>
      </c>
      <c r="I23" s="59">
        <f>D23*1</f>
        <v>0</v>
      </c>
    </row>
    <row r="24" spans="2:11" ht="24" customHeight="1" thickBot="1" x14ac:dyDescent="0.3">
      <c r="B24" s="2" t="s">
        <v>7</v>
      </c>
      <c r="C24" s="83">
        <v>0</v>
      </c>
      <c r="D24" s="81">
        <v>0</v>
      </c>
      <c r="E24" s="22">
        <f t="shared" si="2"/>
        <v>0</v>
      </c>
      <c r="F24" s="86">
        <v>0</v>
      </c>
      <c r="G24" s="24">
        <f t="shared" si="3"/>
        <v>0</v>
      </c>
      <c r="I24" s="59">
        <f>D24*2</f>
        <v>0</v>
      </c>
    </row>
    <row r="25" spans="2:11" ht="24" customHeight="1" thickBot="1" x14ac:dyDescent="0.3">
      <c r="B25" s="2" t="s">
        <v>8</v>
      </c>
      <c r="C25" s="83">
        <v>0</v>
      </c>
      <c r="D25" s="81">
        <v>0</v>
      </c>
      <c r="E25" s="22">
        <f t="shared" si="2"/>
        <v>0</v>
      </c>
      <c r="F25" s="86">
        <v>0</v>
      </c>
      <c r="G25" s="24">
        <f t="shared" si="3"/>
        <v>0</v>
      </c>
      <c r="I25" s="59">
        <f>D25*3</f>
        <v>0</v>
      </c>
    </row>
    <row r="26" spans="2:11" ht="24" customHeight="1" thickBot="1" x14ac:dyDescent="0.3">
      <c r="B26" s="2" t="s">
        <v>9</v>
      </c>
      <c r="C26" s="83">
        <v>0</v>
      </c>
      <c r="D26" s="81">
        <v>0</v>
      </c>
      <c r="E26" s="22">
        <f t="shared" si="2"/>
        <v>0</v>
      </c>
      <c r="F26" s="86">
        <v>0</v>
      </c>
      <c r="G26" s="24">
        <f t="shared" si="3"/>
        <v>0</v>
      </c>
      <c r="I26" s="59">
        <f>D26*4</f>
        <v>0</v>
      </c>
    </row>
    <row r="27" spans="2:11" ht="24" customHeight="1" thickBot="1" x14ac:dyDescent="0.3">
      <c r="B27" s="2" t="s">
        <v>10</v>
      </c>
      <c r="C27" s="83">
        <v>0</v>
      </c>
      <c r="D27" s="81">
        <v>0</v>
      </c>
      <c r="E27" s="22">
        <f t="shared" si="2"/>
        <v>0</v>
      </c>
      <c r="F27" s="86">
        <v>0</v>
      </c>
      <c r="G27" s="24">
        <f t="shared" si="3"/>
        <v>0</v>
      </c>
      <c r="I27" s="59">
        <f>D27*5</f>
        <v>0</v>
      </c>
    </row>
    <row r="28" spans="2:11" ht="24" customHeight="1" thickBot="1" x14ac:dyDescent="0.3">
      <c r="B28" s="2" t="s">
        <v>13</v>
      </c>
      <c r="C28" s="1"/>
      <c r="D28" s="25">
        <f>SUM(D22:D27)</f>
        <v>0</v>
      </c>
      <c r="E28" s="22">
        <f>SUM(E22:E27)</f>
        <v>0</v>
      </c>
      <c r="F28" s="22">
        <f>SUM(F22:F27)</f>
        <v>0</v>
      </c>
      <c r="G28" s="24">
        <f>SUM(G22:G27)</f>
        <v>0</v>
      </c>
      <c r="I28" s="60">
        <f>SUM(I22:I27)</f>
        <v>0</v>
      </c>
    </row>
    <row r="30" spans="2:11" x14ac:dyDescent="0.25">
      <c r="J30" s="72" t="s">
        <v>169</v>
      </c>
      <c r="K30" s="73">
        <f>G28-F28-E28</f>
        <v>0</v>
      </c>
    </row>
  </sheetData>
  <sheetProtection algorithmName="SHA-512" hashValue="08RoqNB6fkM92t5wdOiPmWn1y/mllp+I9N1vHtkbplBGhWeVLY06aZRmuAoHORsEs4CeInUsG37G78VFtT/M9g==" saltValue="/h/LB/nKlpfa13qG4csnAA==" spinCount="100000" sheet="1" objects="1" scenarios="1"/>
  <mergeCells count="2">
    <mergeCell ref="B3:E3"/>
    <mergeCell ref="B4:H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13"/>
  <sheetViews>
    <sheetView workbookViewId="0">
      <selection activeCell="H7" sqref="H7"/>
    </sheetView>
  </sheetViews>
  <sheetFormatPr defaultRowHeight="15" x14ac:dyDescent="0.25"/>
  <cols>
    <col min="2" max="2" width="23.28515625" customWidth="1"/>
    <col min="3" max="3" width="17.5703125" customWidth="1"/>
    <col min="4" max="4" width="24.5703125" customWidth="1"/>
    <col min="5" max="5" width="22.7109375" customWidth="1"/>
    <col min="6" max="6" width="23" customWidth="1"/>
  </cols>
  <sheetData>
    <row r="2" spans="2:8" x14ac:dyDescent="0.25">
      <c r="D2" s="78" t="s">
        <v>170</v>
      </c>
      <c r="E2" s="57"/>
    </row>
    <row r="3" spans="2:8" x14ac:dyDescent="0.25">
      <c r="B3" s="89"/>
      <c r="C3" s="89"/>
      <c r="D3" s="89"/>
      <c r="E3" s="89"/>
      <c r="F3" s="89"/>
    </row>
    <row r="4" spans="2:8" x14ac:dyDescent="0.25">
      <c r="B4" s="89" t="s">
        <v>23</v>
      </c>
      <c r="C4" s="89"/>
      <c r="D4" s="89"/>
      <c r="E4" s="89"/>
      <c r="F4" s="89"/>
      <c r="G4" s="89"/>
    </row>
    <row r="6" spans="2:8" ht="15.75" thickBot="1" x14ac:dyDescent="0.3">
      <c r="C6" s="6" t="s">
        <v>14</v>
      </c>
      <c r="D6" s="6"/>
      <c r="E6" s="6"/>
    </row>
    <row r="7" spans="2:8" ht="63.6" customHeight="1" thickBot="1" x14ac:dyDescent="0.3">
      <c r="B7" s="3" t="s">
        <v>15</v>
      </c>
      <c r="C7" s="4" t="s">
        <v>16</v>
      </c>
      <c r="D7" s="5" t="s">
        <v>17</v>
      </c>
      <c r="E7" s="5" t="s">
        <v>18</v>
      </c>
      <c r="F7" s="5" t="s">
        <v>19</v>
      </c>
    </row>
    <row r="8" spans="2:8" ht="38.450000000000003" customHeight="1" thickBot="1" x14ac:dyDescent="0.3">
      <c r="B8" s="7" t="s">
        <v>20</v>
      </c>
      <c r="C8" s="81"/>
      <c r="D8" s="82"/>
      <c r="E8" s="82"/>
      <c r="F8" s="31">
        <f>D8+E8</f>
        <v>0</v>
      </c>
    </row>
    <row r="9" spans="2:8" ht="26.45" customHeight="1" thickBot="1" x14ac:dyDescent="0.3">
      <c r="B9" s="7" t="s">
        <v>21</v>
      </c>
      <c r="C9" s="81"/>
      <c r="D9" s="82"/>
      <c r="E9" s="82"/>
      <c r="F9" s="31">
        <f t="shared" ref="F9:F10" si="0">D9+E9</f>
        <v>0</v>
      </c>
    </row>
    <row r="10" spans="2:8" ht="108" customHeight="1" thickBot="1" x14ac:dyDescent="0.3">
      <c r="B10" s="2" t="s">
        <v>22</v>
      </c>
      <c r="C10" s="81"/>
      <c r="D10" s="82"/>
      <c r="E10" s="82"/>
      <c r="F10" s="31">
        <f t="shared" si="0"/>
        <v>0</v>
      </c>
    </row>
    <row r="11" spans="2:8" ht="26.45" customHeight="1" thickBot="1" x14ac:dyDescent="0.3">
      <c r="B11" s="2" t="s">
        <v>13</v>
      </c>
      <c r="C11" s="25">
        <f>SUM(C8:C10)</f>
        <v>0</v>
      </c>
      <c r="D11" s="22">
        <f>SUM(D8:D10)</f>
        <v>0</v>
      </c>
      <c r="E11" s="22">
        <f>SUM(E8:E10)</f>
        <v>0</v>
      </c>
      <c r="F11" s="22">
        <f>SUM(F8:F10)</f>
        <v>0</v>
      </c>
    </row>
    <row r="13" spans="2:8" hidden="1" x14ac:dyDescent="0.25">
      <c r="G13" s="55" t="s">
        <v>169</v>
      </c>
      <c r="H13" s="76">
        <f>F11-E11-D11</f>
        <v>0</v>
      </c>
    </row>
  </sheetData>
  <sheetProtection algorithmName="SHA-512" hashValue="Dgz8g9sYMuqxQuchuah65X8h5bzJrzzNdQH0uyFTGFanyEOxVY0Zp6vPOMsIkz5tiJvsQgLBGEBqg6JXoTBNvA==" saltValue="OKdW8GoSrU29aDEQHJqJog==" spinCount="100000" sheet="1" objects="1" scenarios="1"/>
  <mergeCells count="2">
    <mergeCell ref="B3:F3"/>
    <mergeCell ref="B4:G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28"/>
  <sheetViews>
    <sheetView tabSelected="1" workbookViewId="0">
      <pane xSplit="1" ySplit="7" topLeftCell="B20" activePane="bottomRight" state="frozen"/>
      <selection pane="topRight" activeCell="B1" sqref="B1"/>
      <selection pane="bottomLeft" activeCell="A8" sqref="A8"/>
      <selection pane="bottomRight" activeCell="G22" sqref="G22"/>
    </sheetView>
  </sheetViews>
  <sheetFormatPr defaultRowHeight="15" x14ac:dyDescent="0.25"/>
  <cols>
    <col min="2" max="2" width="29.28515625" customWidth="1"/>
    <col min="3" max="3" width="38.5703125" customWidth="1"/>
    <col min="4" max="4" width="14.42578125" customWidth="1"/>
    <col min="5" max="7" width="20.140625" customWidth="1"/>
    <col min="8" max="8" width="23" customWidth="1"/>
    <col min="10" max="11" width="0" hidden="1" customWidth="1"/>
  </cols>
  <sheetData>
    <row r="2" spans="2:9" x14ac:dyDescent="0.25">
      <c r="E2" s="56" t="s">
        <v>170</v>
      </c>
      <c r="F2" s="56"/>
    </row>
    <row r="3" spans="2:9" x14ac:dyDescent="0.25">
      <c r="B3" s="89"/>
      <c r="C3" s="89"/>
      <c r="D3" s="89"/>
      <c r="E3" s="89"/>
      <c r="F3" s="89"/>
      <c r="G3" s="89"/>
      <c r="H3" s="89"/>
    </row>
    <row r="4" spans="2:9" x14ac:dyDescent="0.25">
      <c r="B4" s="89" t="s">
        <v>23</v>
      </c>
      <c r="C4" s="89"/>
      <c r="D4" s="89"/>
      <c r="E4" s="89"/>
      <c r="F4" s="89"/>
      <c r="G4" s="89"/>
      <c r="H4" s="89"/>
      <c r="I4" s="89"/>
    </row>
    <row r="6" spans="2:9" ht="15.75" thickBot="1" x14ac:dyDescent="0.3">
      <c r="C6" s="6" t="s">
        <v>24</v>
      </c>
      <c r="D6" s="6"/>
      <c r="E6" s="6"/>
    </row>
    <row r="7" spans="2:9" ht="63.6" customHeight="1" thickBot="1" x14ac:dyDescent="0.3">
      <c r="B7" s="36" t="s">
        <v>172</v>
      </c>
      <c r="C7" s="19" t="s">
        <v>173</v>
      </c>
      <c r="D7" s="19" t="s">
        <v>174</v>
      </c>
      <c r="E7" s="19" t="s">
        <v>175</v>
      </c>
      <c r="F7" s="19" t="s">
        <v>176</v>
      </c>
      <c r="G7" s="19" t="s">
        <v>177</v>
      </c>
      <c r="H7" s="19" t="s">
        <v>182</v>
      </c>
    </row>
    <row r="8" spans="2:9" ht="42" customHeight="1" thickBot="1" x14ac:dyDescent="0.3">
      <c r="B8" s="12" t="s">
        <v>140</v>
      </c>
      <c r="C8" s="80"/>
      <c r="D8" s="81"/>
      <c r="E8" s="82"/>
      <c r="F8" s="82"/>
      <c r="G8" s="51"/>
      <c r="H8" s="67">
        <f>E8+F8+G8</f>
        <v>0</v>
      </c>
    </row>
    <row r="9" spans="2:9" ht="42" customHeight="1" thickBot="1" x14ac:dyDescent="0.3">
      <c r="B9" s="52" t="s">
        <v>141</v>
      </c>
      <c r="C9" s="80"/>
      <c r="D9" s="81"/>
      <c r="E9" s="82"/>
      <c r="F9" s="82"/>
      <c r="G9" s="51"/>
      <c r="H9" s="67">
        <f t="shared" ref="H9:H27" si="0">E9+F9+G9</f>
        <v>0</v>
      </c>
    </row>
    <row r="10" spans="2:9" ht="42" customHeight="1" thickBot="1" x14ac:dyDescent="0.3">
      <c r="B10" s="12" t="s">
        <v>142</v>
      </c>
      <c r="C10" s="80"/>
      <c r="D10" s="81"/>
      <c r="E10" s="82"/>
      <c r="F10" s="82"/>
      <c r="G10" s="51"/>
      <c r="H10" s="67">
        <f t="shared" si="0"/>
        <v>0</v>
      </c>
    </row>
    <row r="11" spans="2:9" ht="42" customHeight="1" thickBot="1" x14ac:dyDescent="0.3">
      <c r="B11" s="52" t="s">
        <v>143</v>
      </c>
      <c r="C11" s="80"/>
      <c r="D11" s="81"/>
      <c r="E11" s="82"/>
      <c r="F11" s="82"/>
      <c r="G11" s="51"/>
      <c r="H11" s="67">
        <f t="shared" si="0"/>
        <v>0</v>
      </c>
    </row>
    <row r="12" spans="2:9" ht="42" customHeight="1" thickBot="1" x14ac:dyDescent="0.3">
      <c r="B12" s="12" t="s">
        <v>144</v>
      </c>
      <c r="C12" s="80"/>
      <c r="D12" s="81"/>
      <c r="E12" s="82"/>
      <c r="F12" s="82"/>
      <c r="G12" s="51"/>
      <c r="H12" s="67">
        <f t="shared" si="0"/>
        <v>0</v>
      </c>
    </row>
    <row r="13" spans="2:9" ht="42" customHeight="1" thickBot="1" x14ac:dyDescent="0.3">
      <c r="B13" s="12" t="s">
        <v>145</v>
      </c>
      <c r="C13" s="80"/>
      <c r="D13" s="81"/>
      <c r="E13" s="82"/>
      <c r="F13" s="82"/>
      <c r="G13" s="51"/>
      <c r="H13" s="67">
        <f t="shared" si="0"/>
        <v>0</v>
      </c>
    </row>
    <row r="14" spans="2:9" ht="42" customHeight="1" thickBot="1" x14ac:dyDescent="0.3">
      <c r="B14" s="12" t="s">
        <v>146</v>
      </c>
      <c r="C14" s="80"/>
      <c r="D14" s="81"/>
      <c r="E14" s="82"/>
      <c r="F14" s="82"/>
      <c r="G14" s="51"/>
      <c r="H14" s="67">
        <f t="shared" si="0"/>
        <v>0</v>
      </c>
    </row>
    <row r="15" spans="2:9" ht="42" customHeight="1" thickBot="1" x14ac:dyDescent="0.3">
      <c r="B15" s="12" t="s">
        <v>147</v>
      </c>
      <c r="C15" s="80"/>
      <c r="D15" s="81"/>
      <c r="E15" s="82"/>
      <c r="F15" s="82"/>
      <c r="G15" s="51"/>
      <c r="H15" s="67">
        <f t="shared" si="0"/>
        <v>0</v>
      </c>
    </row>
    <row r="16" spans="2:9" ht="42" customHeight="1" thickBot="1" x14ac:dyDescent="0.3">
      <c r="B16" s="12" t="s">
        <v>148</v>
      </c>
      <c r="C16" s="80"/>
      <c r="D16" s="81"/>
      <c r="E16" s="82"/>
      <c r="F16" s="82"/>
      <c r="G16" s="51"/>
      <c r="H16" s="67">
        <f t="shared" si="0"/>
        <v>0</v>
      </c>
    </row>
    <row r="17" spans="2:11" ht="42" customHeight="1" thickBot="1" x14ac:dyDescent="0.3">
      <c r="B17" s="12" t="s">
        <v>149</v>
      </c>
      <c r="C17" s="80"/>
      <c r="D17" s="81"/>
      <c r="E17" s="82"/>
      <c r="F17" s="82"/>
      <c r="G17" s="51"/>
      <c r="H17" s="67">
        <f t="shared" si="0"/>
        <v>0</v>
      </c>
    </row>
    <row r="18" spans="2:11" ht="42" customHeight="1" thickBot="1" x14ac:dyDescent="0.3">
      <c r="B18" s="12" t="s">
        <v>150</v>
      </c>
      <c r="C18" s="80"/>
      <c r="D18" s="81"/>
      <c r="E18" s="82"/>
      <c r="F18" s="82"/>
      <c r="G18" s="51"/>
      <c r="H18" s="67">
        <f t="shared" si="0"/>
        <v>0</v>
      </c>
    </row>
    <row r="19" spans="2:11" ht="42" customHeight="1" thickBot="1" x14ac:dyDescent="0.3">
      <c r="B19" s="12" t="s">
        <v>151</v>
      </c>
      <c r="C19" s="80"/>
      <c r="D19" s="81"/>
      <c r="E19" s="82"/>
      <c r="F19" s="82"/>
      <c r="G19" s="51"/>
      <c r="H19" s="67">
        <f t="shared" si="0"/>
        <v>0</v>
      </c>
    </row>
    <row r="20" spans="2:11" ht="42" customHeight="1" thickBot="1" x14ac:dyDescent="0.3">
      <c r="B20" s="52" t="s">
        <v>152</v>
      </c>
      <c r="C20" s="80"/>
      <c r="D20" s="81"/>
      <c r="E20" s="82"/>
      <c r="F20" s="82"/>
      <c r="G20" s="51"/>
      <c r="H20" s="67">
        <f t="shared" si="0"/>
        <v>0</v>
      </c>
    </row>
    <row r="21" spans="2:11" ht="42" customHeight="1" thickBot="1" x14ac:dyDescent="0.3">
      <c r="B21" s="52" t="s">
        <v>181</v>
      </c>
      <c r="C21" s="80"/>
      <c r="D21" s="81"/>
      <c r="E21" s="51"/>
      <c r="F21" s="51"/>
      <c r="G21" s="82"/>
      <c r="H21" s="67">
        <f t="shared" si="0"/>
        <v>0</v>
      </c>
    </row>
    <row r="22" spans="2:11" ht="42" customHeight="1" thickBot="1" x14ac:dyDescent="0.3">
      <c r="B22" s="52" t="s">
        <v>180</v>
      </c>
      <c r="C22" s="80"/>
      <c r="D22" s="81"/>
      <c r="E22" s="51"/>
      <c r="F22" s="51"/>
      <c r="G22" s="82"/>
      <c r="H22" s="67">
        <f t="shared" si="0"/>
        <v>0</v>
      </c>
    </row>
    <row r="23" spans="2:11" ht="42" customHeight="1" thickBot="1" x14ac:dyDescent="0.3">
      <c r="B23" s="52" t="s">
        <v>179</v>
      </c>
      <c r="C23" s="80"/>
      <c r="D23" s="81"/>
      <c r="E23" s="51"/>
      <c r="F23" s="51"/>
      <c r="G23" s="82"/>
      <c r="H23" s="67">
        <f t="shared" si="0"/>
        <v>0</v>
      </c>
    </row>
    <row r="24" spans="2:11" ht="42" customHeight="1" thickBot="1" x14ac:dyDescent="0.3">
      <c r="B24" s="52" t="s">
        <v>178</v>
      </c>
      <c r="C24" s="80"/>
      <c r="D24" s="81"/>
      <c r="E24" s="51"/>
      <c r="F24" s="51"/>
      <c r="G24" s="82"/>
      <c r="H24" s="67">
        <f t="shared" si="0"/>
        <v>0</v>
      </c>
    </row>
    <row r="25" spans="2:11" ht="42" customHeight="1" thickBot="1" x14ac:dyDescent="0.3">
      <c r="B25" s="88" t="s">
        <v>153</v>
      </c>
      <c r="C25" s="80"/>
      <c r="D25" s="81"/>
      <c r="E25" s="51"/>
      <c r="F25" s="51"/>
      <c r="G25" s="82"/>
      <c r="H25" s="67">
        <f t="shared" si="0"/>
        <v>0</v>
      </c>
    </row>
    <row r="26" spans="2:11" ht="42" customHeight="1" thickBot="1" x14ac:dyDescent="0.3">
      <c r="B26" s="12" t="s">
        <v>13</v>
      </c>
      <c r="C26" s="80"/>
      <c r="D26" s="81"/>
      <c r="E26" s="65">
        <f>SUM(E8:E25)</f>
        <v>0</v>
      </c>
      <c r="F26" s="65">
        <f>SUM(F8:F25)</f>
        <v>0</v>
      </c>
      <c r="G26" s="65">
        <f>SUM(G8:G25)</f>
        <v>0</v>
      </c>
      <c r="H26" s="66">
        <f>SUM(H8:H25)</f>
        <v>0</v>
      </c>
    </row>
    <row r="27" spans="2:11" ht="42" customHeight="1" thickBot="1" x14ac:dyDescent="0.3">
      <c r="B27" s="12" t="s">
        <v>154</v>
      </c>
      <c r="C27" s="80"/>
      <c r="D27" s="81"/>
      <c r="E27" s="51"/>
      <c r="F27" s="53">
        <f>F9+F11</f>
        <v>0</v>
      </c>
      <c r="G27" s="53">
        <f>G21+G22+G23+G25</f>
        <v>0</v>
      </c>
      <c r="H27" s="54">
        <f t="shared" si="0"/>
        <v>0</v>
      </c>
    </row>
    <row r="28" spans="2:11" x14ac:dyDescent="0.25">
      <c r="J28" s="55" t="s">
        <v>169</v>
      </c>
      <c r="K28" s="77">
        <f>H26-G26-F26-E26</f>
        <v>0</v>
      </c>
    </row>
  </sheetData>
  <sheetProtection algorithmName="SHA-512" hashValue="ynjHvTEVHNQAdJEvcDT/DyLvfSBEN1zFiTV8JrZdJU/lS4x1/NsBN72fqgrkK2tbk3XftgtxFI+Ilefzneanow==" saltValue="gbQ4/B9CQKLmJ8ldpNBfxA==" spinCount="100000" sheet="1" objects="1" scenarios="1" selectLockedCells="1"/>
  <mergeCells count="2">
    <mergeCell ref="B3:H3"/>
    <mergeCell ref="B4:I4"/>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I13"/>
  <sheetViews>
    <sheetView topLeftCell="A6" workbookViewId="0">
      <selection activeCell="J11" sqref="J11"/>
    </sheetView>
  </sheetViews>
  <sheetFormatPr defaultRowHeight="15" x14ac:dyDescent="0.25"/>
  <cols>
    <col min="2" max="2" width="18.5703125" customWidth="1"/>
    <col min="3" max="3" width="34.28515625" customWidth="1"/>
    <col min="4" max="4" width="21.85546875" customWidth="1"/>
    <col min="5" max="5" width="20.140625" customWidth="1"/>
    <col min="6" max="6" width="15" customWidth="1"/>
    <col min="8" max="9" width="0" hidden="1" customWidth="1"/>
  </cols>
  <sheetData>
    <row r="2" spans="2:9" x14ac:dyDescent="0.25">
      <c r="D2" s="56" t="s">
        <v>170</v>
      </c>
      <c r="E2" s="56"/>
    </row>
    <row r="3" spans="2:9" x14ac:dyDescent="0.25">
      <c r="B3" s="89" t="s">
        <v>0</v>
      </c>
      <c r="C3" s="89"/>
      <c r="D3" s="89"/>
      <c r="E3" s="89"/>
    </row>
    <row r="4" spans="2:9" x14ac:dyDescent="0.25">
      <c r="B4" s="89" t="s">
        <v>23</v>
      </c>
      <c r="C4" s="89"/>
      <c r="D4" s="89"/>
      <c r="E4" s="89"/>
      <c r="F4" s="89"/>
    </row>
    <row r="6" spans="2:9" ht="15.75" thickBot="1" x14ac:dyDescent="0.3">
      <c r="C6" s="6" t="s">
        <v>38</v>
      </c>
      <c r="D6" s="6"/>
      <c r="E6" s="6"/>
    </row>
    <row r="7" spans="2:9" ht="83.45" customHeight="1" thickBot="1" x14ac:dyDescent="0.3">
      <c r="B7" s="8" t="s">
        <v>26</v>
      </c>
      <c r="C7" s="4" t="s">
        <v>39</v>
      </c>
      <c r="D7" s="5" t="s">
        <v>156</v>
      </c>
      <c r="E7" s="5" t="s">
        <v>157</v>
      </c>
      <c r="F7" s="5" t="s">
        <v>158</v>
      </c>
    </row>
    <row r="8" spans="2:9" ht="42" customHeight="1" thickBot="1" x14ac:dyDescent="0.3">
      <c r="B8" s="2" t="s">
        <v>40</v>
      </c>
      <c r="C8" s="83" t="s">
        <v>41</v>
      </c>
      <c r="D8" s="82"/>
      <c r="E8" s="82"/>
      <c r="F8" s="63">
        <f>D8-E8</f>
        <v>0</v>
      </c>
    </row>
    <row r="9" spans="2:9" ht="42" customHeight="1" thickBot="1" x14ac:dyDescent="0.3">
      <c r="B9" s="2" t="s">
        <v>34</v>
      </c>
      <c r="C9" s="83" t="s">
        <v>159</v>
      </c>
      <c r="D9" s="82"/>
      <c r="E9" s="82"/>
      <c r="F9" s="63">
        <f>D9-E9</f>
        <v>0</v>
      </c>
    </row>
    <row r="10" spans="2:9" ht="42" customHeight="1" thickBot="1" x14ac:dyDescent="0.3">
      <c r="B10" s="2" t="s">
        <v>42</v>
      </c>
      <c r="C10" s="83"/>
      <c r="D10" s="82"/>
      <c r="E10" s="82"/>
      <c r="F10" s="63">
        <f>D10-E10</f>
        <v>0</v>
      </c>
    </row>
    <row r="11" spans="2:9" ht="42" customHeight="1" thickBot="1" x14ac:dyDescent="0.3">
      <c r="B11" s="2" t="s">
        <v>43</v>
      </c>
      <c r="C11" s="83" t="s">
        <v>160</v>
      </c>
      <c r="D11" s="82"/>
      <c r="E11" s="82"/>
      <c r="F11" s="63">
        <f>D11-E11</f>
        <v>0</v>
      </c>
    </row>
    <row r="12" spans="2:9" ht="42" customHeight="1" thickBot="1" x14ac:dyDescent="0.3">
      <c r="B12" s="2" t="s">
        <v>44</v>
      </c>
      <c r="C12" s="83"/>
      <c r="D12" s="82"/>
      <c r="E12" s="82"/>
      <c r="F12" s="63">
        <f>D12-E12</f>
        <v>0</v>
      </c>
    </row>
    <row r="13" spans="2:9" ht="42" customHeight="1" thickBot="1" x14ac:dyDescent="0.3">
      <c r="B13" s="2" t="s">
        <v>13</v>
      </c>
      <c r="C13" s="1"/>
      <c r="D13" s="22">
        <f>SUM(D8:D12)</f>
        <v>0</v>
      </c>
      <c r="E13" s="22">
        <f>SUM(E8:E12)</f>
        <v>0</v>
      </c>
      <c r="F13" s="61">
        <f>SUM(F8:F12)</f>
        <v>0</v>
      </c>
      <c r="H13" t="s">
        <v>171</v>
      </c>
      <c r="I13" s="71">
        <f>F13-E13-D13</f>
        <v>0</v>
      </c>
    </row>
  </sheetData>
  <sheetProtection algorithmName="SHA-512" hashValue="oCLGoUKYoPnWzLdQRNBAIDFvZgcO2ZAGiwiqFPqgZ1g2NmBAUC3nD/5OjybAuzjE20MVAVvrIC1L9tB1IwFtCw==" saltValue="SE+kac2cyVEV8EmySsff6A==" spinCount="100000" sheet="1" objects="1" scenarios="1"/>
  <mergeCells count="2">
    <mergeCell ref="B3:E3"/>
    <mergeCell ref="B4:F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I15"/>
  <sheetViews>
    <sheetView workbookViewId="0">
      <selection activeCell="C13" sqref="C13"/>
    </sheetView>
  </sheetViews>
  <sheetFormatPr defaultRowHeight="15" x14ac:dyDescent="0.25"/>
  <cols>
    <col min="2" max="2" width="18.5703125" customWidth="1"/>
    <col min="3" max="3" width="39.42578125" customWidth="1"/>
    <col min="4" max="4" width="19.140625" customWidth="1"/>
    <col min="5" max="5" width="20.140625" customWidth="1"/>
    <col min="6" max="6" width="16.5703125" customWidth="1"/>
    <col min="8" max="9" width="0" hidden="1" customWidth="1"/>
  </cols>
  <sheetData>
    <row r="3" spans="2:9" x14ac:dyDescent="0.25">
      <c r="B3" s="89"/>
      <c r="C3" s="89"/>
      <c r="D3" s="89"/>
      <c r="E3" s="89"/>
    </row>
    <row r="4" spans="2:9" x14ac:dyDescent="0.25">
      <c r="B4" s="89" t="s">
        <v>23</v>
      </c>
      <c r="C4" s="89"/>
      <c r="D4" s="89"/>
      <c r="E4" s="89"/>
      <c r="F4" s="89"/>
    </row>
    <row r="6" spans="2:9" ht="15.75" thickBot="1" x14ac:dyDescent="0.3">
      <c r="C6" s="6" t="s">
        <v>25</v>
      </c>
      <c r="D6" s="6"/>
      <c r="E6" s="6"/>
    </row>
    <row r="7" spans="2:9" ht="64.900000000000006" customHeight="1" thickBot="1" x14ac:dyDescent="0.3">
      <c r="B7" s="8" t="s">
        <v>165</v>
      </c>
      <c r="C7" s="4" t="s">
        <v>166</v>
      </c>
      <c r="D7" s="5" t="s">
        <v>17</v>
      </c>
      <c r="E7" s="5" t="s">
        <v>18</v>
      </c>
      <c r="F7" s="68" t="s">
        <v>19</v>
      </c>
    </row>
    <row r="8" spans="2:9" ht="42" customHeight="1" thickBot="1" x14ac:dyDescent="0.3">
      <c r="B8" s="2" t="s">
        <v>28</v>
      </c>
      <c r="C8" s="80"/>
      <c r="D8" s="82"/>
      <c r="E8" s="82"/>
      <c r="F8" s="62">
        <f>D8-E8</f>
        <v>0</v>
      </c>
    </row>
    <row r="9" spans="2:9" ht="42" customHeight="1" thickBot="1" x14ac:dyDescent="0.3">
      <c r="B9" s="2" t="s">
        <v>29</v>
      </c>
      <c r="C9" s="80"/>
      <c r="D9" s="82"/>
      <c r="E9" s="82"/>
      <c r="F9" s="62">
        <f t="shared" ref="F9:F14" si="0">D9-E9</f>
        <v>0</v>
      </c>
    </row>
    <row r="10" spans="2:9" ht="42" customHeight="1" thickBot="1" x14ac:dyDescent="0.3">
      <c r="B10" s="2" t="s">
        <v>30</v>
      </c>
      <c r="C10" s="80"/>
      <c r="D10" s="82"/>
      <c r="E10" s="82"/>
      <c r="F10" s="62">
        <f t="shared" si="0"/>
        <v>0</v>
      </c>
    </row>
    <row r="11" spans="2:9" ht="42" customHeight="1" thickBot="1" x14ac:dyDescent="0.3">
      <c r="B11" s="2" t="s">
        <v>31</v>
      </c>
      <c r="C11" s="80"/>
      <c r="D11" s="82"/>
      <c r="E11" s="82"/>
      <c r="F11" s="62">
        <f t="shared" si="0"/>
        <v>0</v>
      </c>
    </row>
    <row r="12" spans="2:9" ht="42" customHeight="1" thickBot="1" x14ac:dyDescent="0.3">
      <c r="B12" s="2" t="s">
        <v>32</v>
      </c>
      <c r="C12" s="80"/>
      <c r="D12" s="82"/>
      <c r="E12" s="82"/>
      <c r="F12" s="62">
        <f t="shared" si="0"/>
        <v>0</v>
      </c>
    </row>
    <row r="13" spans="2:9" ht="42" customHeight="1" thickBot="1" x14ac:dyDescent="0.3">
      <c r="B13" s="2" t="s">
        <v>33</v>
      </c>
      <c r="C13" s="80"/>
      <c r="D13" s="82"/>
      <c r="E13" s="82"/>
      <c r="F13" s="62">
        <f t="shared" si="0"/>
        <v>0</v>
      </c>
    </row>
    <row r="14" spans="2:9" ht="42" customHeight="1" thickBot="1" x14ac:dyDescent="0.3">
      <c r="B14" s="2" t="s">
        <v>34</v>
      </c>
      <c r="C14" s="80"/>
      <c r="D14" s="82"/>
      <c r="E14" s="82"/>
      <c r="F14" s="62">
        <f t="shared" si="0"/>
        <v>0</v>
      </c>
    </row>
    <row r="15" spans="2:9" ht="42" customHeight="1" thickBot="1" x14ac:dyDescent="0.3">
      <c r="B15" s="2" t="s">
        <v>13</v>
      </c>
      <c r="C15" s="13"/>
      <c r="D15" s="22">
        <f>SUM(D8:D14)</f>
        <v>0</v>
      </c>
      <c r="E15" s="22">
        <f>SUM(E8:E14)</f>
        <v>0</v>
      </c>
      <c r="F15" s="69">
        <f>SUM(F8:F14)</f>
        <v>0</v>
      </c>
      <c r="H15" t="s">
        <v>171</v>
      </c>
      <c r="I15" s="71">
        <f>F15-E15-D15</f>
        <v>0</v>
      </c>
    </row>
  </sheetData>
  <sheetProtection algorithmName="SHA-512" hashValue="blsxSDNNEDC/vQ+5OhPj22LYDy075JrSZ3spLEcyqdPgKv85X+QwgJKVnOVGVy0kw1qCEXXOtoRRKt8XJrz17g==" saltValue="n6ZHCQpMHTEreE+fLOLsTg==" spinCount="100000" sheet="1" objects="1" scenarios="1"/>
  <mergeCells count="2">
    <mergeCell ref="B3:E3"/>
    <mergeCell ref="B4:F4"/>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I19"/>
  <sheetViews>
    <sheetView topLeftCell="A7" workbookViewId="0">
      <selection activeCell="C19" sqref="C19"/>
    </sheetView>
  </sheetViews>
  <sheetFormatPr defaultRowHeight="15" x14ac:dyDescent="0.25"/>
  <cols>
    <col min="2" max="2" width="16.28515625" customWidth="1"/>
    <col min="3" max="3" width="26.28515625" customWidth="1"/>
    <col min="4" max="4" width="17.42578125" customWidth="1"/>
    <col min="5" max="5" width="18.7109375" customWidth="1"/>
    <col min="6" max="6" width="20.140625" customWidth="1"/>
    <col min="8" max="9" width="0" hidden="1" customWidth="1"/>
  </cols>
  <sheetData>
    <row r="3" spans="2:7" x14ac:dyDescent="0.25">
      <c r="B3" s="89"/>
      <c r="C3" s="89"/>
      <c r="D3" s="89"/>
      <c r="E3" s="89"/>
      <c r="F3" s="89"/>
    </row>
    <row r="4" spans="2:7" x14ac:dyDescent="0.25">
      <c r="B4" s="89" t="s">
        <v>23</v>
      </c>
      <c r="C4" s="89"/>
      <c r="D4" s="89"/>
      <c r="E4" s="89"/>
      <c r="F4" s="89"/>
      <c r="G4" s="89"/>
    </row>
    <row r="6" spans="2:7" ht="15.75" thickBot="1" x14ac:dyDescent="0.3">
      <c r="C6" s="6" t="s">
        <v>45</v>
      </c>
      <c r="D6" s="6"/>
      <c r="E6" s="6"/>
      <c r="F6" s="6"/>
    </row>
    <row r="7" spans="2:7" ht="63.6" customHeight="1" thickBot="1" x14ac:dyDescent="0.3">
      <c r="B7" s="8" t="s">
        <v>46</v>
      </c>
      <c r="C7" s="4" t="s">
        <v>49</v>
      </c>
      <c r="D7" s="5" t="s">
        <v>48</v>
      </c>
      <c r="E7" s="5" t="s">
        <v>47</v>
      </c>
      <c r="F7" s="5" t="s">
        <v>50</v>
      </c>
    </row>
    <row r="8" spans="2:7" ht="42" customHeight="1" thickBot="1" x14ac:dyDescent="0.3">
      <c r="B8" s="9">
        <v>12.1</v>
      </c>
      <c r="C8" s="10" t="s">
        <v>51</v>
      </c>
      <c r="D8" s="64">
        <f>'Leasing - Other Structures'!F20</f>
        <v>0</v>
      </c>
      <c r="E8" s="64">
        <f>'Leasing - Other Structures'!E20</f>
        <v>0</v>
      </c>
      <c r="F8" s="64">
        <f>'Leasing - Other Structures'!D20</f>
        <v>0</v>
      </c>
    </row>
    <row r="9" spans="2:7" ht="42" customHeight="1" thickBot="1" x14ac:dyDescent="0.3">
      <c r="B9" s="9">
        <v>12.2</v>
      </c>
      <c r="C9" s="10" t="s">
        <v>52</v>
      </c>
      <c r="D9" s="64">
        <f>'Leasing Expense -Hsg Units'!H28</f>
        <v>0</v>
      </c>
      <c r="E9" s="64">
        <f>'Leasing Expense -Hsg Units'!G28</f>
        <v>0</v>
      </c>
      <c r="F9" s="64">
        <f>'Leasing Expense -Hsg Units'!F28</f>
        <v>0</v>
      </c>
    </row>
    <row r="10" spans="2:7" ht="42" customHeight="1" thickBot="1" x14ac:dyDescent="0.3">
      <c r="B10" s="9">
        <v>12.3</v>
      </c>
      <c r="C10" s="10" t="s">
        <v>53</v>
      </c>
      <c r="D10" s="64">
        <f>'Rental Assistance Category'!G16</f>
        <v>0</v>
      </c>
      <c r="E10" s="64">
        <f>'Rental Assistance Category'!F16</f>
        <v>0</v>
      </c>
      <c r="F10" s="64">
        <f>'Rental Assistance Category'!E16</f>
        <v>0</v>
      </c>
    </row>
    <row r="11" spans="2:7" ht="42" customHeight="1" thickBot="1" x14ac:dyDescent="0.3">
      <c r="B11" s="9" t="s">
        <v>161</v>
      </c>
      <c r="C11" s="10" t="s">
        <v>162</v>
      </c>
      <c r="D11" s="64">
        <f>'Rental Assistance Category'!G28</f>
        <v>0</v>
      </c>
      <c r="E11" s="64">
        <f>'Rental Assistance Category'!F28</f>
        <v>0</v>
      </c>
      <c r="F11" s="64">
        <f>'Rental Assistance Category'!E28</f>
        <v>0</v>
      </c>
    </row>
    <row r="12" spans="2:7" ht="42" customHeight="1" thickBot="1" x14ac:dyDescent="0.3">
      <c r="B12" s="9">
        <v>12.4</v>
      </c>
      <c r="C12" s="10" t="s">
        <v>163</v>
      </c>
      <c r="D12" s="64">
        <f>'Supportive Services CM'!D11</f>
        <v>0</v>
      </c>
      <c r="E12" s="64">
        <f>'Supportive Services CM'!E11</f>
        <v>0</v>
      </c>
      <c r="F12" s="64">
        <f>'Supportive Services CM'!F11</f>
        <v>0</v>
      </c>
    </row>
    <row r="13" spans="2:7" ht="42" customHeight="1" thickBot="1" x14ac:dyDescent="0.3">
      <c r="B13" s="9">
        <v>12.5</v>
      </c>
      <c r="C13" s="10" t="s">
        <v>164</v>
      </c>
      <c r="D13" s="64">
        <f>'Detail Other Supportive Service'!E26</f>
        <v>0</v>
      </c>
      <c r="E13" s="64">
        <f>'Detail Other Supportive Service'!F26+'Detail Other Supportive Service'!G26</f>
        <v>0</v>
      </c>
      <c r="F13" s="64">
        <f>'Detail Other Supportive Service'!H26</f>
        <v>0</v>
      </c>
    </row>
    <row r="14" spans="2:7" ht="42" customHeight="1" thickBot="1" x14ac:dyDescent="0.3">
      <c r="B14" s="9">
        <v>12.6</v>
      </c>
      <c r="C14" s="10" t="s">
        <v>54</v>
      </c>
      <c r="D14" s="64">
        <f>'Housing Operating Category'!D15</f>
        <v>0</v>
      </c>
      <c r="E14" s="64">
        <f>'Housing Operating Category'!E15</f>
        <v>0</v>
      </c>
      <c r="F14" s="64">
        <f>'Housing Operating Category'!F15</f>
        <v>0</v>
      </c>
    </row>
    <row r="15" spans="2:7" ht="42" customHeight="1" thickBot="1" x14ac:dyDescent="0.3">
      <c r="B15" s="9">
        <v>12.7</v>
      </c>
      <c r="C15" s="10" t="s">
        <v>55</v>
      </c>
      <c r="D15" s="64">
        <f>'HMIS Expense'!D13</f>
        <v>0</v>
      </c>
      <c r="E15" s="64">
        <f>'HMIS Expense'!E13</f>
        <v>0</v>
      </c>
      <c r="F15" s="64">
        <f>'HMIS Expense'!F13</f>
        <v>0</v>
      </c>
    </row>
    <row r="16" spans="2:7" ht="42" customHeight="1" thickBot="1" x14ac:dyDescent="0.3">
      <c r="B16" s="9">
        <v>12.8</v>
      </c>
      <c r="C16" s="10" t="s">
        <v>139</v>
      </c>
      <c r="D16" s="64">
        <f>VAWA!D26</f>
        <v>0</v>
      </c>
      <c r="E16" s="64">
        <f>VAWA!E26</f>
        <v>0</v>
      </c>
      <c r="F16" s="64">
        <f>VAWA!F26</f>
        <v>0</v>
      </c>
    </row>
    <row r="17" spans="2:9" ht="42" customHeight="1" thickBot="1" x14ac:dyDescent="0.3">
      <c r="B17" s="9" t="s">
        <v>56</v>
      </c>
      <c r="C17" s="10"/>
      <c r="D17" s="32">
        <f t="shared" ref="D17:E17" si="0">SUM(D8:D16)</f>
        <v>0</v>
      </c>
      <c r="E17" s="32">
        <f t="shared" si="0"/>
        <v>0</v>
      </c>
      <c r="F17" s="32">
        <f>SUM(F8:F16)</f>
        <v>0</v>
      </c>
      <c r="H17" t="s">
        <v>171</v>
      </c>
      <c r="I17" s="79">
        <f>F17-E17-D17</f>
        <v>0</v>
      </c>
    </row>
    <row r="18" spans="2:9" ht="42" customHeight="1" thickBot="1" x14ac:dyDescent="0.3">
      <c r="B18" s="9" t="s">
        <v>57</v>
      </c>
      <c r="C18" s="10" t="s">
        <v>183</v>
      </c>
      <c r="D18" s="84">
        <f>D17*5%</f>
        <v>0</v>
      </c>
      <c r="E18" s="70"/>
      <c r="F18" s="84">
        <f>D18</f>
        <v>0</v>
      </c>
    </row>
    <row r="19" spans="2:9" ht="42" customHeight="1" thickBot="1" x14ac:dyDescent="0.3">
      <c r="B19" s="2" t="s">
        <v>13</v>
      </c>
      <c r="C19" s="1"/>
      <c r="D19" s="32">
        <f>D17+D18</f>
        <v>0</v>
      </c>
      <c r="E19" s="32">
        <f>E17+E18</f>
        <v>0</v>
      </c>
      <c r="F19" s="32">
        <f>SUM(F17:F18)</f>
        <v>0</v>
      </c>
      <c r="H19" t="s">
        <v>171</v>
      </c>
      <c r="I19" s="79">
        <f>F19-E19-D19</f>
        <v>0</v>
      </c>
    </row>
  </sheetData>
  <sheetProtection algorithmName="SHA-512" hashValue="h2xXIZk5KnA39KLHqJrluNYBoTY7snP9XE286Bcvx5iOiGn9CKHjxlT5NJPf8qGiTYmCGMvojB23E68yxNWUVQ==" saltValue="+TEPnA5K15XjaPoA/VBe9Q==" spinCount="100000" sheet="1" objects="1" scenarios="1"/>
  <mergeCells count="2">
    <mergeCell ref="B3:F3"/>
    <mergeCell ref="B4:G4"/>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3:E12"/>
  <sheetViews>
    <sheetView workbookViewId="0">
      <selection activeCell="F10" sqref="F10"/>
    </sheetView>
  </sheetViews>
  <sheetFormatPr defaultRowHeight="15" x14ac:dyDescent="0.25"/>
  <cols>
    <col min="2" max="2" width="16.28515625" customWidth="1"/>
    <col min="3" max="3" width="47.85546875" customWidth="1"/>
    <col min="4" max="4" width="20.140625" customWidth="1"/>
  </cols>
  <sheetData>
    <row r="3" spans="2:5" x14ac:dyDescent="0.25">
      <c r="B3" s="89"/>
      <c r="C3" s="89"/>
      <c r="D3" s="89"/>
    </row>
    <row r="4" spans="2:5" x14ac:dyDescent="0.25">
      <c r="B4" s="89" t="s">
        <v>23</v>
      </c>
      <c r="C4" s="89"/>
      <c r="D4" s="89"/>
      <c r="E4" s="89"/>
    </row>
    <row r="6" spans="2:5" ht="15.75" thickBot="1" x14ac:dyDescent="0.3">
      <c r="C6" s="6" t="s">
        <v>58</v>
      </c>
      <c r="D6" s="6"/>
    </row>
    <row r="7" spans="2:5" ht="37.15" customHeight="1" thickBot="1" x14ac:dyDescent="0.3">
      <c r="B7" s="8" t="s">
        <v>46</v>
      </c>
      <c r="C7" s="4" t="s">
        <v>64</v>
      </c>
      <c r="D7" s="5" t="s">
        <v>63</v>
      </c>
    </row>
    <row r="8" spans="2:5" ht="33.6" customHeight="1" thickBot="1" x14ac:dyDescent="0.3">
      <c r="B8" s="9" t="s">
        <v>59</v>
      </c>
      <c r="C8" s="14" t="s">
        <v>65</v>
      </c>
      <c r="D8" s="11">
        <f>'Expenses Summary Table'!D19</f>
        <v>0</v>
      </c>
    </row>
    <row r="9" spans="2:5" ht="33.6" customHeight="1" thickBot="1" x14ac:dyDescent="0.3">
      <c r="B9" s="9" t="s">
        <v>60</v>
      </c>
      <c r="C9" s="14" t="s">
        <v>167</v>
      </c>
      <c r="D9" s="11"/>
    </row>
    <row r="10" spans="2:5" ht="120.75" customHeight="1" thickBot="1" x14ac:dyDescent="0.3">
      <c r="B10" s="9" t="s">
        <v>61</v>
      </c>
      <c r="C10" s="14" t="s">
        <v>66</v>
      </c>
      <c r="D10" s="82"/>
    </row>
    <row r="11" spans="2:5" ht="33.6" customHeight="1" thickBot="1" x14ac:dyDescent="0.3">
      <c r="B11" s="9" t="s">
        <v>62</v>
      </c>
      <c r="C11" s="14" t="s">
        <v>67</v>
      </c>
      <c r="D11" s="82"/>
    </row>
    <row r="12" spans="2:5" ht="33.6" customHeight="1" thickBot="1" x14ac:dyDescent="0.3">
      <c r="B12" s="9" t="s">
        <v>13</v>
      </c>
      <c r="C12" s="10"/>
      <c r="D12" s="32">
        <f>SUM(D8:D11)</f>
        <v>0</v>
      </c>
    </row>
  </sheetData>
  <sheetProtection algorithmName="SHA-512" hashValue="GDARwsqeWqJXuOpiT4P7JGPBy2uDvDst150FWSY4IvD9sy7OQEEd5ffGmpfMP1uufzWYhxAyF2FRxL7OQ/LSWw==" saltValue="pkjkAdqbWxHKlJiDN4rryA==" spinCount="100000" sheet="1" objects="1" scenarios="1"/>
  <mergeCells count="2">
    <mergeCell ref="B3:D3"/>
    <mergeCell ref="B4:E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Leasing - Other Structures</vt:lpstr>
      <vt:lpstr>Leasing Expense -Hsg Units</vt:lpstr>
      <vt:lpstr>Rental Assistance Category</vt:lpstr>
      <vt:lpstr>Supportive Services CM</vt:lpstr>
      <vt:lpstr>Detail Other Supportive Service</vt:lpstr>
      <vt:lpstr>HMIS Expense</vt:lpstr>
      <vt:lpstr>Housing Operating Category</vt:lpstr>
      <vt:lpstr>Expenses Summary Table</vt:lpstr>
      <vt:lpstr>Income Table</vt:lpstr>
      <vt:lpstr>Commitment of Matching Funds </vt:lpstr>
      <vt:lpstr>VAWA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Micheal Cochran</dc:creator>
  <cp:lastModifiedBy>Martha Are</cp:lastModifiedBy>
  <dcterms:created xsi:type="dcterms:W3CDTF">2022-08-12T17:39:43Z</dcterms:created>
  <dcterms:modified xsi:type="dcterms:W3CDTF">2024-08-12T18:55:23Z</dcterms:modified>
</cp:coreProperties>
</file>